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Fiches indicateurs" sheetId="2" state="visible" r:id="rId4"/>
    <sheet name="Suivi mensuel" sheetId="3" state="visible" r:id="rId5"/>
    <sheet name="Exemple fiches indicateurs" sheetId="4" state="visible" r:id="rId6"/>
    <sheet name="Exemple suivi mensuel" sheetId="5" state="visible" r:id="rId7"/>
    <sheet name="Listes" sheetId="6" state="visible" r:id="rId8"/>
  </sheets>
  <definedNames>
    <definedName function="false" hidden="false" localSheetId="3" name="_xlnm.Print_Titles" vbProcedure="false">'Exemple fiches indicateurs'!$10:$10</definedName>
    <definedName function="false" hidden="false" localSheetId="4" name="_xlnm.Print_Titles" vbProcedure="false">'Exemple suivi mensuel'!$10:$10</definedName>
    <definedName function="false" hidden="false" localSheetId="1" name="_xlnm.Print_Titles" vbProcedure="false">'Fiches indicateurs'!$10:$10</definedName>
    <definedName function="false" hidden="false" localSheetId="2" name="_xlnm.Print_Titles" vbProcedure="false">'Suivi mensuel'!$10:$10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<sst xmlns="http://schemas.openxmlformats.org/spreadsheetml/2006/main" count="245" uniqueCount="154">
  <si>
    <t xml:space="preserve">K-li-T · Modèle ISO 9001:2026 · Paragraphes 9.1.1, 9.1.3 et 4.4.1</t>
  </si>
  <si>
    <t xml:space="preserve">Indicateurs qualité : fiches et tableau de suivi</t>
  </si>
  <si>
    <t xml:space="preserve">Ce classeur vous aide à déterminer ce qu’il faut surveiller et mesurer, avec quelles méthodes et à quel moment (9.1.1), puis à suivre les résultats pour les analyser (9.1.3) et les présenter en revue de direction (9.3.2, point d). Il sert aussi de base aux indicateurs de performance associés à vos processus (4.4.1) et au suivi de vos objectifs (6.2.1).</t>
  </si>
  <si>
    <t xml:space="preserve">Mode d’emploi</t>
  </si>
  <si>
    <t xml:space="preserve">1.  Choisir. Partez des décisions que vous voulez pouvoir prendre, pas des chiffres que vous savez produire. Retenez une dizaine d’indicateurs pour l’ensemble du système (repère de terrain) : conformité, service au client, vie du système, prestataires.</t>
  </si>
  <si>
    <t xml:space="preserve">2.  Décrire. Dans l’onglet « Fiches indicateurs », remplissez une ligne par indicateur : question de pilotage, formule exacte, source, fréquence, responsable, unité, sens, cible, seuil d’alerte et décision associée. Les cases rouges signalent un oubli.</t>
  </si>
  <si>
    <t xml:space="preserve">3.  Suivre. Dans l’onglet « Suivi mensuel », saisissez la valeur de chaque période, dans l’ordre et sans trou. La dernière valeur, la moyenne, l’état et le nombre de périodes hors seuil se calculent seuls.</t>
  </si>
  <si>
    <t xml:space="preserve">4.  Analyser. Lors d’un rendez-vous court et régulier (mensuel à l’atelier, trimestriel pour la direction), traitez chaque indicateur hors cible : qu’est-ce qui explique l’écart, que décide-t-on, qui s’en charge, pour quand.</t>
  </si>
  <si>
    <t xml:space="preserve">5.  Présenter. Reprenez les tendances en revue de direction. Notez les changements de définition ou de périmètre : un indicateur dont le calcul a changé ne se compare plus à son passé.</t>
  </si>
  <si>
    <t xml:space="preserve">Comment lire l’état</t>
  </si>
  <si>
    <t xml:space="preserve">Pour un indicateur « plus haut = mieux » (taux de livraison à l’heure) : atteint si la dernière valeur est égale ou supérieure à la cible ; vigilance si elle est entre le seuil et la cible ; alerte si elle est sous le seuil.</t>
  </si>
  <si>
    <t xml:space="preserve">Pour un indicateur « plus bas = mieux » (rebut, réclamations) : atteint si la valeur est égale ou inférieure à la cible ; vigilance si elle est entre la cible et le seuil ; alerte au-delà du seuil.</t>
  </si>
  <si>
    <t xml:space="preserve">Pour un indicateur trimestriel, semestriel ou annuel, saisissez la valeur dans la période concernée et laissez les autres vides : la dernière valeur saisie est utilisée.</t>
  </si>
  <si>
    <t xml:space="preserve">Ce que la norme demande et ce qu’elle ne demande pas</t>
  </si>
  <si>
    <t xml:space="preserve">Elle demande de déterminer ce qu’il faut surveiller et mesurer, les méthodes, le moment de la mesure et celui de l’analyse, et de conserver des informations documentées sur les résultats (9.1.1).</t>
  </si>
  <si>
    <t xml:space="preserve">Elle ne demande aucun indicateur nommé, aucun nombre d’indicateurs, aucune cible type. Les dix indicateurs de l’exemple, les cibles et les seuils sont des repères de terrain de K-li-T.</t>
  </si>
  <si>
    <t xml:space="preserve">Code couleur</t>
  </si>
  <si>
    <t xml:space="preserve">Cellule blanche : à remplir.</t>
  </si>
  <si>
    <t xml:space="preserve">Cellule verte : calculée automatiquement, ne pas modifier.</t>
  </si>
  <si>
    <t xml:space="preserve">Cellule crème : libellé ou rappel de la norme.</t>
  </si>
  <si>
    <t xml:space="preserve">Contenu du fichier</t>
  </si>
  <si>
    <t xml:space="preserve">•  Fiches indicateurs : la description de 15 indicateurs au maximum, avec compteurs d’oublis.</t>
  </si>
  <si>
    <t xml:space="preserve">•  Suivi mensuel : 12 périodes de saisie, état et lecture calculés.</t>
  </si>
  <si>
    <t xml:space="preserve">•  Exemple fiches indicateurs et Exemple suivi mensuel : un atelier de pièces mécaniques, dix indicateurs, six mois de valeurs (fictif).</t>
  </si>
  <si>
    <t xml:space="preserve">•  Listes : contenu des menus déroulants.</t>
  </si>
  <si>
    <t xml:space="preserve">Pour aller plus loin</t>
  </si>
  <si>
    <t xml:space="preserve">L’article qui accompagne ce modèle : k-li-t.com/indicateurs-qualite-kpi-iso-9001/</t>
  </si>
  <si>
    <t xml:space="preserve">Ce modèle s’appuie sur le texte de l’EN ISO 9001:2026 (septembre 2026), reformulé avec nos propres mots. Seul le texte officiel fait foi. Les exemples sont fictifs : ils montrent le niveau de précision utile, ils ne sont pas à recopier.</t>
  </si>
  <si>
    <t xml:space="preserve">K-li-T · Modèle ISO 9001:2026 · Paragraphes 9.1.1 et 4.4.1</t>
  </si>
  <si>
    <t xml:space="preserve">Fiches indicateurs</t>
  </si>
  <si>
    <t xml:space="preserve">Une ligne par indicateur : la question à laquelle il répond, le calcul exact, la source, qui le suit, la cible, le seuil d’alerte et la décision qu’il déclenche. Un indicateur sans décision associée est un simple chiffre.</t>
  </si>
  <si>
    <t xml:space="preserve">Indicateurs décrits</t>
  </si>
  <si>
    <t xml:space="preserve">Sans formule ou sans source</t>
  </si>
  <si>
    <t xml:space="preserve">Sans responsable</t>
  </si>
  <si>
    <t xml:space="preserve">Sans cible ou sans seuil d’alerte</t>
  </si>
  <si>
    <t xml:space="preserve">Sans décision associée</t>
  </si>
  <si>
    <t xml:space="preserve">N°</t>
  </si>
  <si>
    <t xml:space="preserve">Question de pilotage</t>
  </si>
  <si>
    <t xml:space="preserve">Indicateur</t>
  </si>
  <si>
    <t xml:space="preserve">Formule exacte</t>
  </si>
  <si>
    <t xml:space="preserve">Source des données</t>
  </si>
  <si>
    <t xml:space="preserve">Fréquence</t>
  </si>
  <si>
    <t xml:space="preserve">Responsable</t>
  </si>
  <si>
    <t xml:space="preserve">Unité</t>
  </si>
  <si>
    <t xml:space="preserve">Sens</t>
  </si>
  <si>
    <t xml:space="preserve">Cible</t>
  </si>
  <si>
    <t xml:space="preserve">Seuil d’alerte</t>
  </si>
  <si>
    <t xml:space="preserve">Décision si le seuil est franchi</t>
  </si>
  <si>
    <t xml:space="preserve">Point de la norme</t>
  </si>
  <si>
    <t xml:space="preserve">K-li-T · Modèle ISO 9001:2026 · Paragraphes 9.1.1, 9.1.3 et 9.3.2 (point d)</t>
  </si>
  <si>
    <t xml:space="preserve">Suivi mensuel des indicateurs</t>
  </si>
  <si>
    <t xml:space="preserve">Les indicateurs viennent de l’onglet de fiches. Saisissez une valeur par période, dans l’ordre et sans trou. L’état se calcule par rapport à la cible et au seuil d’alerte, selon le sens de chaque indicateur.</t>
  </si>
  <si>
    <t xml:space="preserve">Indicateurs suivis</t>
  </si>
  <si>
    <t xml:space="preserve">Atteints</t>
  </si>
  <si>
    <t xml:space="preserve">En vigilance</t>
  </si>
  <si>
    <t xml:space="preserve">En alerte</t>
  </si>
  <si>
    <t xml:space="preserve">Sans valeur saisie</t>
  </si>
  <si>
    <t xml:space="preserve">Rappel de la fiche</t>
  </si>
  <si>
    <t xml:space="preserve">Valeur de la période (à saisir)</t>
  </si>
  <si>
    <t xml:space="preserve">Lecture calculée</t>
  </si>
  <si>
    <t xml:space="preserve">Janv.</t>
  </si>
  <si>
    <t xml:space="preserve">Févr.</t>
  </si>
  <si>
    <t xml:space="preserve">Mars</t>
  </si>
  <si>
    <t xml:space="preserve">Avr.</t>
  </si>
  <si>
    <t xml:space="preserve">Mai</t>
  </si>
  <si>
    <t xml:space="preserve">Juin</t>
  </si>
  <si>
    <t xml:space="preserve">Juil.</t>
  </si>
  <si>
    <t xml:space="preserve">Août</t>
  </si>
  <si>
    <t xml:space="preserve">Sept.</t>
  </si>
  <si>
    <t xml:space="preserve">Oct.</t>
  </si>
  <si>
    <t xml:space="preserve">Nov.</t>
  </si>
  <si>
    <t xml:space="preserve">Déc.</t>
  </si>
  <si>
    <t xml:space="preserve">Dernière valeur</t>
  </si>
  <si>
    <t xml:space="preserve">Moyenne des valeurs</t>
  </si>
  <si>
    <t xml:space="preserve">État</t>
  </si>
  <si>
    <t xml:space="preserve">Périodes hors seuil</t>
  </si>
  <si>
    <t xml:space="preserve">Fiches indicateurs (exemple fictif)</t>
  </si>
  <si>
    <t xml:space="preserve">Atelier de pièces mécaniques d’une quarantaine de personnes : dix indicateurs, avec leurs cibles et leurs seuils (repères de terrain, à ajuster).</t>
  </si>
  <si>
    <t xml:space="preserve">Tenons-nous nos dates promises ?</t>
  </si>
  <si>
    <t xml:space="preserve">Taux de livraison à l’heure</t>
  </si>
  <si>
    <t xml:space="preserve">Livraisons à la date promise ÷ livraisons de la période</t>
  </si>
  <si>
    <t xml:space="preserve">Extraction du logiciel de gestion</t>
  </si>
  <si>
    <t xml:space="preserve">Mensuelle</t>
  </si>
  <si>
    <t xml:space="preserve">Responsable logistique</t>
  </si>
  <si>
    <t xml:space="preserve">%</t>
  </si>
  <si>
    <t xml:space="preserve">Plus haut = mieux</t>
  </si>
  <si>
    <t xml:space="preserve">Liste des retards, plan d’action au point hebdomadaire</t>
  </si>
  <si>
    <t xml:space="preserve">9.1.3 a</t>
  </si>
  <si>
    <t xml:space="preserve">Produisons-nous bon du premier coup ?</t>
  </si>
  <si>
    <t xml:space="preserve">Taux de rebut</t>
  </si>
  <si>
    <t xml:space="preserve">Pièces rebutées ÷ pièces produites</t>
  </si>
  <si>
    <t xml:space="preserve">Fiches de rebut saisies à l’atelier</t>
  </si>
  <si>
    <t xml:space="preserve">Responsable de production</t>
  </si>
  <si>
    <t xml:space="preserve">Plus bas = mieux</t>
  </si>
  <si>
    <t xml:space="preserve">Analyse des causes sur les trois premiers défauts</t>
  </si>
  <si>
    <t xml:space="preserve">Nos clients reçoivent-ils des pièces conformes ?</t>
  </si>
  <si>
    <t xml:space="preserve">Retours clients</t>
  </si>
  <si>
    <t xml:space="preserve">Pièces refusées par les clients pour 1 000 livrées</t>
  </si>
  <si>
    <t xml:space="preserve">Registre des réclamations</t>
  </si>
  <si>
    <t xml:space="preserve">Responsable qualité</t>
  </si>
  <si>
    <t xml:space="preserve">pour 1 000</t>
  </si>
  <si>
    <t xml:space="preserve">Traitement de la réclamation, confinement des lots</t>
  </si>
  <si>
    <t xml:space="preserve">Que nous disent les clients ?</t>
  </si>
  <si>
    <t xml:space="preserve">Réclamations clients</t>
  </si>
  <si>
    <t xml:space="preserve">Nombre de réclamations enregistrées dans le mois</t>
  </si>
  <si>
    <t xml:space="preserve">nombre</t>
  </si>
  <si>
    <t xml:space="preserve">Revue des réclamations, recherche de récurrences</t>
  </si>
  <si>
    <t xml:space="preserve">9.1.2, 9.1.3 b</t>
  </si>
  <si>
    <t xml:space="preserve">Répondons-nous assez vite ?</t>
  </si>
  <si>
    <t xml:space="preserve">Délai moyen de réponse aux réclamations</t>
  </si>
  <si>
    <t xml:space="preserve">Somme des délais de réponse ÷ nombre de réclamations</t>
  </si>
  <si>
    <t xml:space="preserve">jours ouvrés</t>
  </si>
  <si>
    <t xml:space="preserve">Revue de la charge et des relances</t>
  </si>
  <si>
    <t xml:space="preserve">9.1.2</t>
  </si>
  <si>
    <t xml:space="preserve">Soldons-nous nos actions ?</t>
  </si>
  <si>
    <t xml:space="preserve">Actions correctives dans les délais</t>
  </si>
  <si>
    <t xml:space="preserve">Actions soldées à l’échéance ÷ actions échues</t>
  </si>
  <si>
    <t xml:space="preserve">Registre des actions correctives</t>
  </si>
  <si>
    <t xml:space="preserve">Trimestrielle</t>
  </si>
  <si>
    <t xml:space="preserve">Relance des responsables, arbitrage de la charge</t>
  </si>
  <si>
    <t xml:space="preserve">10.2</t>
  </si>
  <si>
    <t xml:space="preserve">Nos fournisseurs tiennent-ils leurs engagements ?</t>
  </si>
  <si>
    <t xml:space="preserve">Score moyen des fournisseurs critiques</t>
  </si>
  <si>
    <t xml:space="preserve">Moyenne des scores de la grille d’évaluation</t>
  </si>
  <si>
    <t xml:space="preserve">Grille d’évaluation des fournisseurs</t>
  </si>
  <si>
    <t xml:space="preserve">Responsable achats</t>
  </si>
  <si>
    <t xml:space="preserve">Plan d’action fournisseur, recherche d’alternative</t>
  </si>
  <si>
    <t xml:space="preserve">9.1.3 g</t>
  </si>
  <si>
    <t xml:space="preserve">Les clients sont-ils satisfaits ?</t>
  </si>
  <si>
    <t xml:space="preserve">Satisfaction client</t>
  </si>
  <si>
    <t xml:space="preserve">Note moyenne de l’enquête de fin de commande</t>
  </si>
  <si>
    <t xml:space="preserve">Enquête courte envoyée aux clients</t>
  </si>
  <si>
    <t xml:space="preserve">Semestrielle</t>
  </si>
  <si>
    <t xml:space="preserve">Dirigeant</t>
  </si>
  <si>
    <t xml:space="preserve">note sur 5</t>
  </si>
  <si>
    <t xml:space="preserve">Entretien avec les clients les moins satisfaits</t>
  </si>
  <si>
    <t xml:space="preserve">Le système vit-il ?</t>
  </si>
  <si>
    <t xml:space="preserve">Réalisation du programme d’audit</t>
  </si>
  <si>
    <t xml:space="preserve">Audits réalisés ÷ audits prévus</t>
  </si>
  <si>
    <t xml:space="preserve">Programme d’audit interne</t>
  </si>
  <si>
    <t xml:space="preserve">Annuelle</t>
  </si>
  <si>
    <t xml:space="preserve">Replanification des audits manquants</t>
  </si>
  <si>
    <t xml:space="preserve">9.2.2</t>
  </si>
  <si>
    <t xml:space="preserve">Atteignons-nous nos objectifs ?</t>
  </si>
  <si>
    <t xml:space="preserve">Objectifs qualité atteints</t>
  </si>
  <si>
    <t xml:space="preserve">Objectifs atteints ÷ objectifs fixés</t>
  </si>
  <si>
    <t xml:space="preserve">Plan d’objectifs qualité</t>
  </si>
  <si>
    <t xml:space="preserve">Décision en revue de direction</t>
  </si>
  <si>
    <t xml:space="preserve">6.2, 9.3.2 d</t>
  </si>
  <si>
    <t xml:space="preserve">Suivi mensuel des indicateurs (exemple fictif)</t>
  </si>
  <si>
    <t xml:space="preserve">Six mois de valeurs. Le taux de livraison à l’heure a franchi le seuil d’alerte en mars et avril, puis est remonté à la cible après la mise en place d’un planning partagé avec le sous-traitant.</t>
  </si>
  <si>
    <t xml:space="preserve">K-li-T · Listes déroulantes (modifiables)</t>
  </si>
  <si>
    <t xml:space="preserve">Ces listes alimentent les menus déroulants des autres onglets. Vous pouvez en modifier le contenu.</t>
  </si>
  <si>
    <t xml:space="preserve">Hebdomadaire</t>
  </si>
</sst>
</file>

<file path=xl/styles.xml><?xml version="1.0" encoding="utf-8"?>
<styleSheet xmlns="http://schemas.openxmlformats.org/spreadsheetml/2006/main">
  <numFmts count="3">
    <numFmt numFmtId="164" formatCode="General"/>
    <numFmt numFmtId="165" formatCode="General"/>
    <numFmt numFmtId="166" formatCode="0.0"/>
  </numFmts>
  <fonts count="12">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10"/>
      <color rgb="FF1A1816"/>
      <name val="Arial"/>
      <family val="0"/>
      <charset val="1"/>
    </font>
    <font>
      <b val="true"/>
      <sz val="9"/>
      <color rgb="FFFFFFFF"/>
      <name val="Arial"/>
      <family val="0"/>
      <charset val="1"/>
    </font>
  </fonts>
  <fills count="8">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E6E0D6"/>
      </patternFill>
    </fill>
    <fill>
      <patternFill patternType="solid">
        <fgColor rgb="FFFBFAF7"/>
        <bgColor rgb="FFFFFFFF"/>
      </patternFill>
    </fill>
    <fill>
      <patternFill patternType="solid">
        <fgColor rgb="FF1A1816"/>
        <bgColor rgb="FF000000"/>
      </patternFill>
    </fill>
    <fill>
      <patternFill patternType="solid">
        <fgColor rgb="FF5F5850"/>
        <bgColor rgb="FF333333"/>
      </patternFill>
    </fill>
  </fills>
  <borders count="3">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5" borderId="2" xfId="0" applyFont="true" applyBorder="true" applyAlignment="true" applyProtection="false">
      <alignment horizontal="left" vertical="top" textRotation="0" wrapText="true" indent="0" shrinkToFit="false"/>
      <protection locked="true" hidden="false"/>
    </xf>
    <xf numFmtId="165" fontId="10" fillId="4" borderId="2" xfId="0" applyFont="true" applyBorder="true" applyAlignment="true" applyProtection="false">
      <alignment horizontal="center" vertical="top" textRotation="0" wrapText="true" indent="0" shrinkToFit="false"/>
      <protection locked="true" hidden="false"/>
    </xf>
    <xf numFmtId="164" fontId="11" fillId="2" borderId="2" xfId="0" applyFont="true" applyBorder="true" applyAlignment="true" applyProtection="false">
      <alignment horizontal="center" vertical="center"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4" fontId="6" fillId="3" borderId="2" xfId="0" applyFont="true" applyBorder="true" applyAlignment="true" applyProtection="false">
      <alignment horizontal="center" vertical="top" textRotation="0" wrapText="true" indent="0" shrinkToFit="false"/>
      <protection locked="true" hidden="false"/>
    </xf>
    <xf numFmtId="164" fontId="11" fillId="6" borderId="2" xfId="0" applyFont="true" applyBorder="true" applyAlignment="true" applyProtection="false">
      <alignment horizontal="center" vertical="center" textRotation="0" wrapText="false" indent="0" shrinkToFit="false"/>
      <protection locked="true" hidden="false"/>
    </xf>
    <xf numFmtId="164" fontId="11" fillId="7" borderId="2" xfId="0" applyFont="true" applyBorder="true" applyAlignment="true" applyProtection="false">
      <alignment horizontal="center" vertical="center" textRotation="0" wrapText="false" indent="0" shrinkToFit="false"/>
      <protection locked="true" hidden="false"/>
    </xf>
    <xf numFmtId="164" fontId="6" fillId="4"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left" vertical="top" textRotation="0" wrapText="true" indent="0" shrinkToFit="false"/>
      <protection locked="true" hidden="false"/>
    </xf>
    <xf numFmtId="166" fontId="6" fillId="4"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Arial"/>
        <charset val="1"/>
        <family val="0"/>
        <color rgb="FF1A1816"/>
      </font>
      <fill>
        <patternFill>
          <bgColor rgb="FFFBE6DF"/>
        </patternFill>
      </fill>
    </dxf>
    <dxf>
      <font>
        <name val="Arial"/>
        <charset val="1"/>
        <family val="0"/>
        <color rgb="FF1A1816"/>
      </font>
      <fill>
        <patternFill>
          <bgColor rgb="FFDCF1E9"/>
        </patternFill>
      </fill>
    </dxf>
    <dxf>
      <font>
        <name val="Arial"/>
        <charset val="1"/>
        <family val="0"/>
        <color rgb="FF1A1816"/>
      </font>
      <fill>
        <patternFill>
          <bgColor rgb="FFFDEFC8"/>
        </patternFill>
      </fill>
    </dxf>
    <dxf>
      <font>
        <name val="Arial"/>
        <charset val="1"/>
        <family val="0"/>
        <b val="1"/>
        <color rgb="FFB83E24"/>
      </font>
      <fill>
        <patternFill>
          <bgColor rgb="FFFBE6D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EFC8"/>
      <rgbColor rgb="FFDCF1E9"/>
      <rgbColor rgb="FF660066"/>
      <rgbColor rgb="FFFF8080"/>
      <rgbColor rgb="FF0066CC"/>
      <rgbColor rgb="FFE6E0D6"/>
      <rgbColor rgb="FF000080"/>
      <rgbColor rgb="FFFF00FF"/>
      <rgbColor rgb="FFFFFF00"/>
      <rgbColor rgb="FF00FFFF"/>
      <rgbColor rgb="FF800080"/>
      <rgbColor rgb="FF800000"/>
      <rgbColor rgb="FF008080"/>
      <rgbColor rgb="FF0000FF"/>
      <rgbColor rgb="FF00CCFF"/>
      <rgbColor rgb="FFFBFAF7"/>
      <rgbColor rgb="FFCCFFCC"/>
      <rgbColor rgb="FFFBE6DF"/>
      <rgbColor rgb="FF99CCFF"/>
      <rgbColor rgb="FFFF99CC"/>
      <rgbColor rgb="FFCC99FF"/>
      <rgbColor rgb="FFFFCC99"/>
      <rgbColor rgb="FF3366FF"/>
      <rgbColor rgb="FF33CCCC"/>
      <rgbColor rgb="FF99CC00"/>
      <rgbColor rgb="FFFFCC00"/>
      <rgbColor rgb="FFFF9900"/>
      <rgbColor rgb="FFE8593C"/>
      <rgbColor rgb="FF5F5850"/>
      <rgbColor rgb="FF969696"/>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3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43.5" hidden="false" customHeight="true" outlineLevel="0" collapsed="false">
      <c r="B5" s="4" t="s">
        <v>2</v>
      </c>
    </row>
    <row r="7" customFormat="false" ht="19.5" hidden="false" customHeight="true" outlineLevel="0" collapsed="false">
      <c r="B7" s="5" t="s">
        <v>3</v>
      </c>
    </row>
    <row r="8" customFormat="false" ht="43.5" hidden="false" customHeight="true" outlineLevel="0" collapsed="false">
      <c r="B8" s="4" t="s">
        <v>4</v>
      </c>
    </row>
    <row r="9" customFormat="false" ht="43.5" hidden="false" customHeight="true" outlineLevel="0" collapsed="false">
      <c r="B9" s="4" t="s">
        <v>5</v>
      </c>
    </row>
    <row r="10" customFormat="false" ht="30" hidden="false" customHeight="true" outlineLevel="0" collapsed="false">
      <c r="B10" s="4" t="s">
        <v>6</v>
      </c>
    </row>
    <row r="11" customFormat="false" ht="30" hidden="false" customHeight="true" outlineLevel="0" collapsed="false">
      <c r="B11" s="4" t="s">
        <v>7</v>
      </c>
    </row>
    <row r="12" customFormat="false" ht="30" hidden="false" customHeight="true" outlineLevel="0" collapsed="false">
      <c r="B12" s="4" t="s">
        <v>8</v>
      </c>
    </row>
    <row r="14" customFormat="false" ht="19.5" hidden="false" customHeight="true" outlineLevel="0" collapsed="false">
      <c r="B14" s="5" t="s">
        <v>9</v>
      </c>
    </row>
    <row r="15" customFormat="false" ht="30" hidden="false" customHeight="true" outlineLevel="0" collapsed="false">
      <c r="B15" s="4" t="s">
        <v>10</v>
      </c>
    </row>
    <row r="16" customFormat="false" ht="30" hidden="false" customHeight="true" outlineLevel="0" collapsed="false">
      <c r="B16" s="4" t="s">
        <v>11</v>
      </c>
    </row>
    <row r="17" customFormat="false" ht="30" hidden="false" customHeight="true" outlineLevel="0" collapsed="false">
      <c r="B17" s="4" t="s">
        <v>12</v>
      </c>
    </row>
    <row r="19" customFormat="false" ht="19.5" hidden="false" customHeight="true" outlineLevel="0" collapsed="false">
      <c r="B19" s="5" t="s">
        <v>13</v>
      </c>
    </row>
    <row r="20" customFormat="false" ht="30" hidden="false" customHeight="true" outlineLevel="0" collapsed="false">
      <c r="B20" s="4" t="s">
        <v>14</v>
      </c>
    </row>
    <row r="21" customFormat="false" ht="30" hidden="false" customHeight="true" outlineLevel="0" collapsed="false">
      <c r="B21" s="4" t="s">
        <v>15</v>
      </c>
    </row>
    <row r="23" customFormat="false" ht="19.5" hidden="false" customHeight="true" outlineLevel="0" collapsed="false">
      <c r="B23" s="5" t="s">
        <v>16</v>
      </c>
    </row>
    <row r="24" customFormat="false" ht="18" hidden="false" customHeight="true" outlineLevel="0" collapsed="false">
      <c r="B24" s="6" t="s">
        <v>17</v>
      </c>
    </row>
    <row r="25" customFormat="false" ht="18" hidden="false" customHeight="true" outlineLevel="0" collapsed="false">
      <c r="B25" s="7" t="s">
        <v>18</v>
      </c>
    </row>
    <row r="26" customFormat="false" ht="18" hidden="false" customHeight="true" outlineLevel="0" collapsed="false">
      <c r="B26" s="8" t="s">
        <v>19</v>
      </c>
    </row>
    <row r="28" customFormat="false" ht="19.5" hidden="false" customHeight="true" outlineLevel="0" collapsed="false">
      <c r="B28" s="5" t="s">
        <v>20</v>
      </c>
    </row>
    <row r="29" customFormat="false" ht="16.5" hidden="false" customHeight="true" outlineLevel="0" collapsed="false">
      <c r="B29" s="4" t="s">
        <v>21</v>
      </c>
    </row>
    <row r="30" customFormat="false" ht="16.5" hidden="false" customHeight="true" outlineLevel="0" collapsed="false">
      <c r="B30" s="4" t="s">
        <v>22</v>
      </c>
    </row>
    <row r="31" customFormat="false" ht="30" hidden="false" customHeight="true" outlineLevel="0" collapsed="false">
      <c r="B31" s="4" t="s">
        <v>23</v>
      </c>
    </row>
    <row r="32" customFormat="false" ht="16.5" hidden="false" customHeight="true" outlineLevel="0" collapsed="false">
      <c r="B32" s="4" t="s">
        <v>24</v>
      </c>
    </row>
    <row r="34" customFormat="false" ht="19.5" hidden="false" customHeight="true" outlineLevel="0" collapsed="false">
      <c r="B34" s="5" t="s">
        <v>25</v>
      </c>
    </row>
    <row r="35" customFormat="false" ht="16.5" hidden="false" customHeight="true" outlineLevel="0" collapsed="false">
      <c r="B35" s="4" t="s">
        <v>26</v>
      </c>
    </row>
    <row r="37" customFormat="false" ht="30" hidden="false" customHeight="true" outlineLevel="0" collapsed="false">
      <c r="B37" s="9" t="s">
        <v>27</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M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0" topLeftCell="D11" activePane="bottomRight" state="frozen"/>
      <selection pane="topLeft" activeCell="A1" activeCellId="0" sqref="A1"/>
      <selection pane="topRight" activeCell="D1" activeCellId="0" sqref="D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0"/>
    <col collapsed="false" customWidth="true" hidden="false" outlineLevel="0" max="3" min="3" style="0" width="26"/>
    <col collapsed="false" customWidth="true" hidden="false" outlineLevel="0" max="4" min="4" style="0" width="34"/>
    <col collapsed="false" customWidth="true" hidden="false" outlineLevel="0" max="5" min="5" style="0" width="24"/>
    <col collapsed="false" customWidth="true" hidden="false" outlineLevel="0" max="6" min="6" style="0" width="14"/>
    <col collapsed="false" customWidth="true" hidden="false" outlineLevel="0" max="7" min="7" style="0" width="18"/>
    <col collapsed="false" customWidth="true" hidden="false" outlineLevel="0" max="8" min="8" style="0" width="11"/>
    <col collapsed="false" customWidth="true" hidden="false" outlineLevel="0" max="9" min="9" style="0" width="16"/>
    <col collapsed="false" customWidth="true" hidden="false" outlineLevel="0" max="10" min="10" style="0" width="9"/>
    <col collapsed="false" customWidth="true" hidden="false" outlineLevel="0" max="11" min="11" style="0" width="10"/>
    <col collapsed="false" customWidth="true" hidden="false" outlineLevel="0" max="12" min="12" style="0" width="32"/>
    <col collapsed="false" customWidth="true" hidden="false" outlineLevel="0" max="13" min="13" style="0" width="14"/>
  </cols>
  <sheetData>
    <row r="1" customFormat="false" ht="21.75" hidden="false" customHeight="true" outlineLevel="0" collapsed="false">
      <c r="A1" s="1" t="s">
        <v>28</v>
      </c>
      <c r="B1" s="2"/>
      <c r="C1" s="2"/>
      <c r="D1" s="2"/>
      <c r="E1" s="2"/>
      <c r="F1" s="2"/>
      <c r="G1" s="2"/>
      <c r="H1" s="2"/>
      <c r="I1" s="2"/>
      <c r="J1" s="2"/>
      <c r="K1" s="2"/>
      <c r="L1" s="2"/>
      <c r="M1" s="2"/>
    </row>
    <row r="2" customFormat="false" ht="25.5" hidden="false" customHeight="true" outlineLevel="0" collapsed="false">
      <c r="A2" s="3" t="s">
        <v>29</v>
      </c>
    </row>
    <row r="3" customFormat="false" ht="15" hidden="false" customHeight="false" outlineLevel="0" collapsed="false">
      <c r="A3" s="10" t="s">
        <v>30</v>
      </c>
    </row>
    <row r="4" customFormat="false" ht="18" hidden="false" customHeight="true" outlineLevel="0" collapsed="false">
      <c r="C4" s="11" t="s">
        <v>31</v>
      </c>
      <c r="D4" s="12" t="n">
        <f aca="false">COUNTA(C11:C25)</f>
        <v>0</v>
      </c>
    </row>
    <row r="5" customFormat="false" ht="18" hidden="false" customHeight="true" outlineLevel="0" collapsed="false">
      <c r="C5" s="11" t="s">
        <v>32</v>
      </c>
      <c r="D5" s="12" t="n">
        <f aca="false">SUMPRODUCT((C11:C25&lt;&gt;"")*(((D11:D25="")+(E11:E25=""))&gt;0))</f>
        <v>0</v>
      </c>
    </row>
    <row r="6" customFormat="false" ht="18" hidden="false" customHeight="true" outlineLevel="0" collapsed="false">
      <c r="C6" s="11" t="s">
        <v>33</v>
      </c>
      <c r="D6" s="12" t="n">
        <f aca="false">SUMPRODUCT((C11:C25&lt;&gt;"")*(G11:G25=""))</f>
        <v>0</v>
      </c>
    </row>
    <row r="7" customFormat="false" ht="30" hidden="false" customHeight="true" outlineLevel="0" collapsed="false">
      <c r="C7" s="11" t="s">
        <v>34</v>
      </c>
      <c r="D7" s="12" t="n">
        <f aca="false">SUMPRODUCT((C11:C25&lt;&gt;"")*(((J11:J25="")+(K11:K25=""))&gt;0))</f>
        <v>0</v>
      </c>
    </row>
    <row r="8" customFormat="false" ht="18" hidden="false" customHeight="true" outlineLevel="0" collapsed="false">
      <c r="C8" s="11" t="s">
        <v>35</v>
      </c>
      <c r="D8" s="12" t="n">
        <f aca="false">SUMPRODUCT((C11:C25&lt;&gt;"")*(L11:L25=""))</f>
        <v>0</v>
      </c>
    </row>
    <row r="10" customFormat="false" ht="33.75" hidden="false" customHeight="true" outlineLevel="0" collapsed="false">
      <c r="A10" s="13" t="s">
        <v>36</v>
      </c>
      <c r="B10" s="13" t="s">
        <v>37</v>
      </c>
      <c r="C10" s="13" t="s">
        <v>38</v>
      </c>
      <c r="D10" s="13" t="s">
        <v>39</v>
      </c>
      <c r="E10" s="13" t="s">
        <v>40</v>
      </c>
      <c r="F10" s="13" t="s">
        <v>41</v>
      </c>
      <c r="G10" s="13" t="s">
        <v>42</v>
      </c>
      <c r="H10" s="13" t="s">
        <v>43</v>
      </c>
      <c r="I10" s="13" t="s">
        <v>44</v>
      </c>
      <c r="J10" s="13" t="s">
        <v>45</v>
      </c>
      <c r="K10" s="13" t="s">
        <v>46</v>
      </c>
      <c r="L10" s="13" t="s">
        <v>47</v>
      </c>
      <c r="M10" s="13" t="s">
        <v>48</v>
      </c>
    </row>
    <row r="11" customFormat="false" ht="30" hidden="false" customHeight="true" outlineLevel="0" collapsed="false">
      <c r="A11" s="14" t="n">
        <v>1</v>
      </c>
      <c r="B11" s="15"/>
      <c r="C11" s="15"/>
      <c r="D11" s="15"/>
      <c r="E11" s="15"/>
      <c r="F11" s="16"/>
      <c r="G11" s="15"/>
      <c r="H11" s="16"/>
      <c r="I11" s="16"/>
      <c r="J11" s="16"/>
      <c r="K11" s="16"/>
      <c r="L11" s="15"/>
      <c r="M11" s="16"/>
    </row>
    <row r="12" customFormat="false" ht="30" hidden="false" customHeight="true" outlineLevel="0" collapsed="false">
      <c r="A12" s="14" t="n">
        <v>2</v>
      </c>
      <c r="B12" s="15"/>
      <c r="C12" s="15"/>
      <c r="D12" s="15"/>
      <c r="E12" s="15"/>
      <c r="F12" s="16"/>
      <c r="G12" s="15"/>
      <c r="H12" s="16"/>
      <c r="I12" s="16"/>
      <c r="J12" s="16"/>
      <c r="K12" s="16"/>
      <c r="L12" s="15"/>
      <c r="M12" s="16"/>
    </row>
    <row r="13" customFormat="false" ht="30" hidden="false" customHeight="true" outlineLevel="0" collapsed="false">
      <c r="A13" s="14" t="n">
        <v>3</v>
      </c>
      <c r="B13" s="15"/>
      <c r="C13" s="15"/>
      <c r="D13" s="15"/>
      <c r="E13" s="15"/>
      <c r="F13" s="16"/>
      <c r="G13" s="15"/>
      <c r="H13" s="16"/>
      <c r="I13" s="16"/>
      <c r="J13" s="16"/>
      <c r="K13" s="16"/>
      <c r="L13" s="15"/>
      <c r="M13" s="16"/>
    </row>
    <row r="14" customFormat="false" ht="30" hidden="false" customHeight="true" outlineLevel="0" collapsed="false">
      <c r="A14" s="14" t="n">
        <v>4</v>
      </c>
      <c r="B14" s="15"/>
      <c r="C14" s="15"/>
      <c r="D14" s="15"/>
      <c r="E14" s="15"/>
      <c r="F14" s="16"/>
      <c r="G14" s="15"/>
      <c r="H14" s="16"/>
      <c r="I14" s="16"/>
      <c r="J14" s="16"/>
      <c r="K14" s="16"/>
      <c r="L14" s="15"/>
      <c r="M14" s="16"/>
    </row>
    <row r="15" customFormat="false" ht="30" hidden="false" customHeight="true" outlineLevel="0" collapsed="false">
      <c r="A15" s="14" t="n">
        <v>5</v>
      </c>
      <c r="B15" s="15"/>
      <c r="C15" s="15"/>
      <c r="D15" s="15"/>
      <c r="E15" s="15"/>
      <c r="F15" s="16"/>
      <c r="G15" s="15"/>
      <c r="H15" s="16"/>
      <c r="I15" s="16"/>
      <c r="J15" s="16"/>
      <c r="K15" s="16"/>
      <c r="L15" s="15"/>
      <c r="M15" s="16"/>
    </row>
    <row r="16" customFormat="false" ht="30" hidden="false" customHeight="true" outlineLevel="0" collapsed="false">
      <c r="A16" s="14" t="n">
        <v>6</v>
      </c>
      <c r="B16" s="15"/>
      <c r="C16" s="15"/>
      <c r="D16" s="15"/>
      <c r="E16" s="15"/>
      <c r="F16" s="16"/>
      <c r="G16" s="15"/>
      <c r="H16" s="16"/>
      <c r="I16" s="16"/>
      <c r="J16" s="16"/>
      <c r="K16" s="16"/>
      <c r="L16" s="15"/>
      <c r="M16" s="16"/>
    </row>
    <row r="17" customFormat="false" ht="30" hidden="false" customHeight="true" outlineLevel="0" collapsed="false">
      <c r="A17" s="14" t="n">
        <v>7</v>
      </c>
      <c r="B17" s="15"/>
      <c r="C17" s="15"/>
      <c r="D17" s="15"/>
      <c r="E17" s="15"/>
      <c r="F17" s="16"/>
      <c r="G17" s="15"/>
      <c r="H17" s="16"/>
      <c r="I17" s="16"/>
      <c r="J17" s="16"/>
      <c r="K17" s="16"/>
      <c r="L17" s="15"/>
      <c r="M17" s="16"/>
    </row>
    <row r="18" customFormat="false" ht="30" hidden="false" customHeight="true" outlineLevel="0" collapsed="false">
      <c r="A18" s="14" t="n">
        <v>8</v>
      </c>
      <c r="B18" s="15"/>
      <c r="C18" s="15"/>
      <c r="D18" s="15"/>
      <c r="E18" s="15"/>
      <c r="F18" s="16"/>
      <c r="G18" s="15"/>
      <c r="H18" s="16"/>
      <c r="I18" s="16"/>
      <c r="J18" s="16"/>
      <c r="K18" s="16"/>
      <c r="L18" s="15"/>
      <c r="M18" s="16"/>
    </row>
    <row r="19" customFormat="false" ht="30" hidden="false" customHeight="true" outlineLevel="0" collapsed="false">
      <c r="A19" s="14" t="n">
        <v>9</v>
      </c>
      <c r="B19" s="15"/>
      <c r="C19" s="15"/>
      <c r="D19" s="15"/>
      <c r="E19" s="15"/>
      <c r="F19" s="16"/>
      <c r="G19" s="15"/>
      <c r="H19" s="16"/>
      <c r="I19" s="16"/>
      <c r="J19" s="16"/>
      <c r="K19" s="16"/>
      <c r="L19" s="15"/>
      <c r="M19" s="16"/>
    </row>
    <row r="20" customFormat="false" ht="30" hidden="false" customHeight="true" outlineLevel="0" collapsed="false">
      <c r="A20" s="14" t="n">
        <v>10</v>
      </c>
      <c r="B20" s="15"/>
      <c r="C20" s="15"/>
      <c r="D20" s="15"/>
      <c r="E20" s="15"/>
      <c r="F20" s="16"/>
      <c r="G20" s="15"/>
      <c r="H20" s="16"/>
      <c r="I20" s="16"/>
      <c r="J20" s="16"/>
      <c r="K20" s="16"/>
      <c r="L20" s="15"/>
      <c r="M20" s="16"/>
    </row>
    <row r="21" customFormat="false" ht="30" hidden="false" customHeight="true" outlineLevel="0" collapsed="false">
      <c r="A21" s="14" t="n">
        <v>11</v>
      </c>
      <c r="B21" s="15"/>
      <c r="C21" s="15"/>
      <c r="D21" s="15"/>
      <c r="E21" s="15"/>
      <c r="F21" s="16"/>
      <c r="G21" s="15"/>
      <c r="H21" s="16"/>
      <c r="I21" s="16"/>
      <c r="J21" s="16"/>
      <c r="K21" s="16"/>
      <c r="L21" s="15"/>
      <c r="M21" s="16"/>
    </row>
    <row r="22" customFormat="false" ht="30" hidden="false" customHeight="true" outlineLevel="0" collapsed="false">
      <c r="A22" s="14" t="n">
        <v>12</v>
      </c>
      <c r="B22" s="15"/>
      <c r="C22" s="15"/>
      <c r="D22" s="15"/>
      <c r="E22" s="15"/>
      <c r="F22" s="16"/>
      <c r="G22" s="15"/>
      <c r="H22" s="16"/>
      <c r="I22" s="16"/>
      <c r="J22" s="16"/>
      <c r="K22" s="16"/>
      <c r="L22" s="15"/>
      <c r="M22" s="16"/>
    </row>
    <row r="23" customFormat="false" ht="30" hidden="false" customHeight="true" outlineLevel="0" collapsed="false">
      <c r="A23" s="14" t="n">
        <v>13</v>
      </c>
      <c r="B23" s="15"/>
      <c r="C23" s="15"/>
      <c r="D23" s="15"/>
      <c r="E23" s="15"/>
      <c r="F23" s="16"/>
      <c r="G23" s="15"/>
      <c r="H23" s="16"/>
      <c r="I23" s="16"/>
      <c r="J23" s="16"/>
      <c r="K23" s="16"/>
      <c r="L23" s="15"/>
      <c r="M23" s="16"/>
    </row>
    <row r="24" customFormat="false" ht="30" hidden="false" customHeight="true" outlineLevel="0" collapsed="false">
      <c r="A24" s="14" t="n">
        <v>14</v>
      </c>
      <c r="B24" s="15"/>
      <c r="C24" s="15"/>
      <c r="D24" s="15"/>
      <c r="E24" s="15"/>
      <c r="F24" s="16"/>
      <c r="G24" s="15"/>
      <c r="H24" s="16"/>
      <c r="I24" s="16"/>
      <c r="J24" s="16"/>
      <c r="K24" s="16"/>
      <c r="L24" s="15"/>
      <c r="M24" s="16"/>
    </row>
    <row r="25" customFormat="false" ht="30" hidden="false" customHeight="true" outlineLevel="0" collapsed="false">
      <c r="A25" s="14" t="n">
        <v>15</v>
      </c>
      <c r="B25" s="15"/>
      <c r="C25" s="15"/>
      <c r="D25" s="15"/>
      <c r="E25" s="15"/>
      <c r="F25" s="16"/>
      <c r="G25" s="15"/>
      <c r="H25" s="16"/>
      <c r="I25" s="16"/>
      <c r="J25" s="16"/>
      <c r="K25" s="16"/>
      <c r="L25" s="15"/>
      <c r="M25" s="16"/>
    </row>
  </sheetData>
  <conditionalFormatting sqref="D11:D25">
    <cfRule type="expression" priority="2" aboveAverage="0" equalAverage="0" bottom="0" percent="0" rank="0" text="" dxfId="0">
      <formula>AND($C11&lt;&gt;"",D11="")</formula>
    </cfRule>
  </conditionalFormatting>
  <conditionalFormatting sqref="E11:E25">
    <cfRule type="expression" priority="3" aboveAverage="0" equalAverage="0" bottom="0" percent="0" rank="0" text="" dxfId="0">
      <formula>AND($C11&lt;&gt;"",E11="")</formula>
    </cfRule>
  </conditionalFormatting>
  <conditionalFormatting sqref="G11:G25">
    <cfRule type="expression" priority="4" aboveAverage="0" equalAverage="0" bottom="0" percent="0" rank="0" text="" dxfId="0">
      <formula>AND($C11&lt;&gt;"",G11="")</formula>
    </cfRule>
  </conditionalFormatting>
  <conditionalFormatting sqref="J11:J25">
    <cfRule type="expression" priority="5" aboveAverage="0" equalAverage="0" bottom="0" percent="0" rank="0" text="" dxfId="0">
      <formula>AND($C11&lt;&gt;"",J11="")</formula>
    </cfRule>
  </conditionalFormatting>
  <conditionalFormatting sqref="K11:K25">
    <cfRule type="expression" priority="6" aboveAverage="0" equalAverage="0" bottom="0" percent="0" rank="0" text="" dxfId="0">
      <formula>AND($C11&lt;&gt;"",K11="")</formula>
    </cfRule>
  </conditionalFormatting>
  <conditionalFormatting sqref="L11:L25">
    <cfRule type="expression" priority="7" aboveAverage="0" equalAverage="0" bottom="0" percent="0" rank="0" text="" dxfId="0">
      <formula>AND($C11&lt;&gt;"",L11="")</formula>
    </cfRule>
  </conditionalFormatting>
  <dataValidations count="2">
    <dataValidation allowBlank="true" errorStyle="stop" operator="between" showDropDown="false" showErrorMessage="false" showInputMessage="false" sqref="F11:F25" type="list">
      <formula1>Listes!$A$4:$A$8</formula1>
      <formula2>0</formula2>
    </dataValidation>
    <dataValidation allowBlank="true" errorStyle="stop" operator="between" showDropDown="false" showErrorMessage="false" showInputMessage="false" sqref="I11:I25" type="list">
      <formula1>Listes!$B$4:$B$5</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U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4"/>
    <col collapsed="false" customWidth="true" hidden="false" outlineLevel="0" max="3" min="3" style="0" width="11"/>
    <col collapsed="false" customWidth="true" hidden="false" outlineLevel="0" max="4" min="4" style="0" width="9"/>
    <col collapsed="false" customWidth="true" hidden="false" outlineLevel="0" max="5" min="5" style="0" width="10"/>
    <col collapsed="false" customWidth="true" hidden="false" outlineLevel="0" max="17" min="6" style="0" width="8"/>
    <col collapsed="false" customWidth="true" hidden="false" outlineLevel="0" max="19" min="18" style="0" width="11"/>
    <col collapsed="false" customWidth="true" hidden="false" outlineLevel="0" max="20" min="20" style="0" width="12"/>
    <col collapsed="false" customWidth="true" hidden="false" outlineLevel="0" max="21" min="21" style="0" width="11"/>
  </cols>
  <sheetData>
    <row r="1" customFormat="false" ht="21.75" hidden="false" customHeight="true" outlineLevel="0" collapsed="false">
      <c r="A1" s="1" t="s">
        <v>49</v>
      </c>
      <c r="B1" s="2"/>
      <c r="C1" s="2"/>
      <c r="D1" s="2"/>
      <c r="E1" s="2"/>
      <c r="F1" s="2"/>
      <c r="G1" s="2"/>
      <c r="H1" s="2"/>
      <c r="I1" s="2"/>
      <c r="J1" s="2"/>
      <c r="K1" s="2"/>
      <c r="L1" s="2"/>
      <c r="M1" s="2"/>
      <c r="N1" s="2"/>
      <c r="O1" s="2"/>
      <c r="P1" s="2"/>
      <c r="Q1" s="2"/>
      <c r="R1" s="2"/>
      <c r="S1" s="2"/>
      <c r="T1" s="2"/>
      <c r="U1" s="2"/>
    </row>
    <row r="2" customFormat="false" ht="25.5" hidden="false" customHeight="true" outlineLevel="0" collapsed="false">
      <c r="A2" s="3" t="s">
        <v>50</v>
      </c>
    </row>
    <row r="3" customFormat="false" ht="15" hidden="false" customHeight="false" outlineLevel="0" collapsed="false">
      <c r="A3" s="10" t="s">
        <v>51</v>
      </c>
    </row>
    <row r="4" customFormat="false" ht="18" hidden="false" customHeight="true" outlineLevel="0" collapsed="false">
      <c r="B4" s="11" t="s">
        <v>52</v>
      </c>
      <c r="C4" s="12" t="n">
        <f aca="false">SUMPRODUCT(--(B11:B25&lt;&gt;""))</f>
        <v>0</v>
      </c>
    </row>
    <row r="5" customFormat="false" ht="18" hidden="false" customHeight="true" outlineLevel="0" collapsed="false">
      <c r="B5" s="11" t="s">
        <v>53</v>
      </c>
      <c r="C5" s="12" t="n">
        <f aca="false">COUNTIF(T11:T25,"Atteint")</f>
        <v>0</v>
      </c>
    </row>
    <row r="6" customFormat="false" ht="18" hidden="false" customHeight="true" outlineLevel="0" collapsed="false">
      <c r="B6" s="11" t="s">
        <v>54</v>
      </c>
      <c r="C6" s="12" t="n">
        <f aca="false">COUNTIF(T11:T25,"Vigilance")</f>
        <v>0</v>
      </c>
    </row>
    <row r="7" customFormat="false" ht="18" hidden="false" customHeight="true" outlineLevel="0" collapsed="false">
      <c r="B7" s="11" t="s">
        <v>55</v>
      </c>
      <c r="C7" s="12" t="n">
        <f aca="false">COUNTIF(T11:T25,"Alerte")</f>
        <v>0</v>
      </c>
    </row>
    <row r="8" customFormat="false" ht="18" hidden="false" customHeight="true" outlineLevel="0" collapsed="false">
      <c r="B8" s="11" t="s">
        <v>56</v>
      </c>
      <c r="C8" s="12" t="n">
        <f aca="false">SUMPRODUCT((B11:B25&lt;&gt;"")*(R11:R25=""))</f>
        <v>0</v>
      </c>
    </row>
    <row r="9" customFormat="false" ht="19.5" hidden="false" customHeight="true" outlineLevel="0" collapsed="false">
      <c r="A9" s="17" t="s">
        <v>57</v>
      </c>
      <c r="B9" s="17"/>
      <c r="C9" s="17"/>
      <c r="D9" s="17"/>
      <c r="E9" s="17"/>
      <c r="F9" s="18" t="s">
        <v>58</v>
      </c>
      <c r="G9" s="18"/>
      <c r="H9" s="18"/>
      <c r="I9" s="18"/>
      <c r="J9" s="18"/>
      <c r="K9" s="18"/>
      <c r="L9" s="18"/>
      <c r="M9" s="18"/>
      <c r="N9" s="18"/>
      <c r="O9" s="18"/>
      <c r="P9" s="18"/>
      <c r="Q9" s="18"/>
      <c r="R9" s="17" t="s">
        <v>59</v>
      </c>
      <c r="S9" s="17"/>
      <c r="T9" s="17"/>
      <c r="U9" s="17"/>
    </row>
    <row r="10" customFormat="false" ht="39.75" hidden="false" customHeight="true" outlineLevel="0" collapsed="false">
      <c r="A10" s="13" t="s">
        <v>36</v>
      </c>
      <c r="B10" s="13" t="s">
        <v>38</v>
      </c>
      <c r="C10" s="13" t="s">
        <v>43</v>
      </c>
      <c r="D10" s="13" t="s">
        <v>45</v>
      </c>
      <c r="E10" s="13" t="s">
        <v>46</v>
      </c>
      <c r="F10" s="13" t="s">
        <v>60</v>
      </c>
      <c r="G10" s="13" t="s">
        <v>61</v>
      </c>
      <c r="H10" s="13" t="s">
        <v>62</v>
      </c>
      <c r="I10" s="13" t="s">
        <v>63</v>
      </c>
      <c r="J10" s="13" t="s">
        <v>64</v>
      </c>
      <c r="K10" s="13" t="s">
        <v>65</v>
      </c>
      <c r="L10" s="13" t="s">
        <v>66</v>
      </c>
      <c r="M10" s="13" t="s">
        <v>67</v>
      </c>
      <c r="N10" s="13" t="s">
        <v>68</v>
      </c>
      <c r="O10" s="13" t="s">
        <v>69</v>
      </c>
      <c r="P10" s="13" t="s">
        <v>70</v>
      </c>
      <c r="Q10" s="13" t="s">
        <v>71</v>
      </c>
      <c r="R10" s="13" t="s">
        <v>72</v>
      </c>
      <c r="S10" s="13" t="s">
        <v>73</v>
      </c>
      <c r="T10" s="13" t="s">
        <v>74</v>
      </c>
      <c r="U10" s="13" t="s">
        <v>75</v>
      </c>
    </row>
    <row r="11" customFormat="false" ht="30" hidden="false" customHeight="true" outlineLevel="0" collapsed="false">
      <c r="A11" s="19" t="str">
        <f aca="false">IF('Fiches indicateurs'!C11="","",'Fiches indicateurs'!A11)</f>
        <v/>
      </c>
      <c r="B11" s="20" t="str">
        <f aca="false">IF('Fiches indicateurs'!C11="","",'Fiches indicateurs'!C11)</f>
        <v/>
      </c>
      <c r="C11" s="19" t="str">
        <f aca="false">IF('Fiches indicateurs'!C11="","",'Fiches indicateurs'!H11)</f>
        <v/>
      </c>
      <c r="D11" s="19" t="str">
        <f aca="false">IF('Fiches indicateurs'!J11="","",'Fiches indicateurs'!J11)</f>
        <v/>
      </c>
      <c r="E11" s="19" t="str">
        <f aca="false">IF('Fiches indicateurs'!K11="","",'Fiches indicateurs'!K11)</f>
        <v/>
      </c>
      <c r="F11" s="16"/>
      <c r="G11" s="16"/>
      <c r="H11" s="16"/>
      <c r="I11" s="16"/>
      <c r="J11" s="16"/>
      <c r="K11" s="16"/>
      <c r="L11" s="16"/>
      <c r="M11" s="16"/>
      <c r="N11" s="16"/>
      <c r="O11" s="16"/>
      <c r="P11" s="16"/>
      <c r="Q11" s="16"/>
      <c r="R11" s="21" t="str">
        <f aca="false">IF(COUNT(F11:Q11)=0,"",LOOKUP(9.99E+307,F11:Q11))</f>
        <v/>
      </c>
      <c r="S11" s="21" t="str">
        <f aca="false">IF(COUNT(F11:Q11)=0,"",AVERAGE(F11:Q11))</f>
        <v/>
      </c>
      <c r="T11" s="19" t="str">
        <f aca="false">IF(OR(R11="",D11="",E11=""),"",IF('Fiches indicateurs'!$I11="Plus bas = mieux",IF(R11&lt;=D11,"Atteint",IF(R11&lt;=E11,"Vigilance","Alerte")),IF(R11&gt;=D11,"Atteint",IF(R11&gt;=E11,"Vigilance","Alerte"))))</f>
        <v/>
      </c>
      <c r="U11" s="19" t="str">
        <f aca="false">IF(OR(E11="",COUNT(F11:Q11)=0),"",IF('Fiches indicateurs'!$I11="Plus bas = mieux",COUNTIF(F11:Q11,"&gt;"&amp;E11),COUNTIF(F11:Q11,"&lt;"&amp;E11)))</f>
        <v/>
      </c>
    </row>
    <row r="12" customFormat="false" ht="30" hidden="false" customHeight="true" outlineLevel="0" collapsed="false">
      <c r="A12" s="19" t="str">
        <f aca="false">IF('Fiches indicateurs'!C12="","",'Fiches indicateurs'!A12)</f>
        <v/>
      </c>
      <c r="B12" s="20" t="str">
        <f aca="false">IF('Fiches indicateurs'!C12="","",'Fiches indicateurs'!C12)</f>
        <v/>
      </c>
      <c r="C12" s="19" t="str">
        <f aca="false">IF('Fiches indicateurs'!C12="","",'Fiches indicateurs'!H12)</f>
        <v/>
      </c>
      <c r="D12" s="19" t="str">
        <f aca="false">IF('Fiches indicateurs'!J12="","",'Fiches indicateurs'!J12)</f>
        <v/>
      </c>
      <c r="E12" s="19" t="str">
        <f aca="false">IF('Fiches indicateurs'!K12="","",'Fiches indicateurs'!K12)</f>
        <v/>
      </c>
      <c r="F12" s="16"/>
      <c r="G12" s="16"/>
      <c r="H12" s="16"/>
      <c r="I12" s="16"/>
      <c r="J12" s="16"/>
      <c r="K12" s="16"/>
      <c r="L12" s="16"/>
      <c r="M12" s="16"/>
      <c r="N12" s="16"/>
      <c r="O12" s="16"/>
      <c r="P12" s="16"/>
      <c r="Q12" s="16"/>
      <c r="R12" s="21" t="str">
        <f aca="false">IF(COUNT(F12:Q12)=0,"",LOOKUP(9.99E+307,F12:Q12))</f>
        <v/>
      </c>
      <c r="S12" s="21" t="str">
        <f aca="false">IF(COUNT(F12:Q12)=0,"",AVERAGE(F12:Q12))</f>
        <v/>
      </c>
      <c r="T12" s="19" t="str">
        <f aca="false">IF(OR(R12="",D12="",E12=""),"",IF('Fiches indicateurs'!$I12="Plus bas = mieux",IF(R12&lt;=D12,"Atteint",IF(R12&lt;=E12,"Vigilance","Alerte")),IF(R12&gt;=D12,"Atteint",IF(R12&gt;=E12,"Vigilance","Alerte"))))</f>
        <v/>
      </c>
      <c r="U12" s="19" t="str">
        <f aca="false">IF(OR(E12="",COUNT(F12:Q12)=0),"",IF('Fiches indicateurs'!$I12="Plus bas = mieux",COUNTIF(F12:Q12,"&gt;"&amp;E12),COUNTIF(F12:Q12,"&lt;"&amp;E12)))</f>
        <v/>
      </c>
    </row>
    <row r="13" customFormat="false" ht="30" hidden="false" customHeight="true" outlineLevel="0" collapsed="false">
      <c r="A13" s="19" t="str">
        <f aca="false">IF('Fiches indicateurs'!C13="","",'Fiches indicateurs'!A13)</f>
        <v/>
      </c>
      <c r="B13" s="20" t="str">
        <f aca="false">IF('Fiches indicateurs'!C13="","",'Fiches indicateurs'!C13)</f>
        <v/>
      </c>
      <c r="C13" s="19" t="str">
        <f aca="false">IF('Fiches indicateurs'!C13="","",'Fiches indicateurs'!H13)</f>
        <v/>
      </c>
      <c r="D13" s="19" t="str">
        <f aca="false">IF('Fiches indicateurs'!J13="","",'Fiches indicateurs'!J13)</f>
        <v/>
      </c>
      <c r="E13" s="19" t="str">
        <f aca="false">IF('Fiches indicateurs'!K13="","",'Fiches indicateurs'!K13)</f>
        <v/>
      </c>
      <c r="F13" s="16"/>
      <c r="G13" s="16"/>
      <c r="H13" s="16"/>
      <c r="I13" s="16"/>
      <c r="J13" s="16"/>
      <c r="K13" s="16"/>
      <c r="L13" s="16"/>
      <c r="M13" s="16"/>
      <c r="N13" s="16"/>
      <c r="O13" s="16"/>
      <c r="P13" s="16"/>
      <c r="Q13" s="16"/>
      <c r="R13" s="21" t="str">
        <f aca="false">IF(COUNT(F13:Q13)=0,"",LOOKUP(9.99E+307,F13:Q13))</f>
        <v/>
      </c>
      <c r="S13" s="21" t="str">
        <f aca="false">IF(COUNT(F13:Q13)=0,"",AVERAGE(F13:Q13))</f>
        <v/>
      </c>
      <c r="T13" s="19" t="str">
        <f aca="false">IF(OR(R13="",D13="",E13=""),"",IF('Fiches indicateurs'!$I13="Plus bas = mieux",IF(R13&lt;=D13,"Atteint",IF(R13&lt;=E13,"Vigilance","Alerte")),IF(R13&gt;=D13,"Atteint",IF(R13&gt;=E13,"Vigilance","Alerte"))))</f>
        <v/>
      </c>
      <c r="U13" s="19" t="str">
        <f aca="false">IF(OR(E13="",COUNT(F13:Q13)=0),"",IF('Fiches indicateurs'!$I13="Plus bas = mieux",COUNTIF(F13:Q13,"&gt;"&amp;E13),COUNTIF(F13:Q13,"&lt;"&amp;E13)))</f>
        <v/>
      </c>
    </row>
    <row r="14" customFormat="false" ht="30" hidden="false" customHeight="true" outlineLevel="0" collapsed="false">
      <c r="A14" s="19" t="str">
        <f aca="false">IF('Fiches indicateurs'!C14="","",'Fiches indicateurs'!A14)</f>
        <v/>
      </c>
      <c r="B14" s="20" t="str">
        <f aca="false">IF('Fiches indicateurs'!C14="","",'Fiches indicateurs'!C14)</f>
        <v/>
      </c>
      <c r="C14" s="19" t="str">
        <f aca="false">IF('Fiches indicateurs'!C14="","",'Fiches indicateurs'!H14)</f>
        <v/>
      </c>
      <c r="D14" s="19" t="str">
        <f aca="false">IF('Fiches indicateurs'!J14="","",'Fiches indicateurs'!J14)</f>
        <v/>
      </c>
      <c r="E14" s="19" t="str">
        <f aca="false">IF('Fiches indicateurs'!K14="","",'Fiches indicateurs'!K14)</f>
        <v/>
      </c>
      <c r="F14" s="16"/>
      <c r="G14" s="16"/>
      <c r="H14" s="16"/>
      <c r="I14" s="16"/>
      <c r="J14" s="16"/>
      <c r="K14" s="16"/>
      <c r="L14" s="16"/>
      <c r="M14" s="16"/>
      <c r="N14" s="16"/>
      <c r="O14" s="16"/>
      <c r="P14" s="16"/>
      <c r="Q14" s="16"/>
      <c r="R14" s="21" t="str">
        <f aca="false">IF(COUNT(F14:Q14)=0,"",LOOKUP(9.99E+307,F14:Q14))</f>
        <v/>
      </c>
      <c r="S14" s="21" t="str">
        <f aca="false">IF(COUNT(F14:Q14)=0,"",AVERAGE(F14:Q14))</f>
        <v/>
      </c>
      <c r="T14" s="19" t="str">
        <f aca="false">IF(OR(R14="",D14="",E14=""),"",IF('Fiches indicateurs'!$I14="Plus bas = mieux",IF(R14&lt;=D14,"Atteint",IF(R14&lt;=E14,"Vigilance","Alerte")),IF(R14&gt;=D14,"Atteint",IF(R14&gt;=E14,"Vigilance","Alerte"))))</f>
        <v/>
      </c>
      <c r="U14" s="19" t="str">
        <f aca="false">IF(OR(E14="",COUNT(F14:Q14)=0),"",IF('Fiches indicateurs'!$I14="Plus bas = mieux",COUNTIF(F14:Q14,"&gt;"&amp;E14),COUNTIF(F14:Q14,"&lt;"&amp;E14)))</f>
        <v/>
      </c>
    </row>
    <row r="15" customFormat="false" ht="30" hidden="false" customHeight="true" outlineLevel="0" collapsed="false">
      <c r="A15" s="19" t="str">
        <f aca="false">IF('Fiches indicateurs'!C15="","",'Fiches indicateurs'!A15)</f>
        <v/>
      </c>
      <c r="B15" s="20" t="str">
        <f aca="false">IF('Fiches indicateurs'!C15="","",'Fiches indicateurs'!C15)</f>
        <v/>
      </c>
      <c r="C15" s="19" t="str">
        <f aca="false">IF('Fiches indicateurs'!C15="","",'Fiches indicateurs'!H15)</f>
        <v/>
      </c>
      <c r="D15" s="19" t="str">
        <f aca="false">IF('Fiches indicateurs'!J15="","",'Fiches indicateurs'!J15)</f>
        <v/>
      </c>
      <c r="E15" s="19" t="str">
        <f aca="false">IF('Fiches indicateurs'!K15="","",'Fiches indicateurs'!K15)</f>
        <v/>
      </c>
      <c r="F15" s="16"/>
      <c r="G15" s="16"/>
      <c r="H15" s="16"/>
      <c r="I15" s="16"/>
      <c r="J15" s="16"/>
      <c r="K15" s="16"/>
      <c r="L15" s="16"/>
      <c r="M15" s="16"/>
      <c r="N15" s="16"/>
      <c r="O15" s="16"/>
      <c r="P15" s="16"/>
      <c r="Q15" s="16"/>
      <c r="R15" s="21" t="str">
        <f aca="false">IF(COUNT(F15:Q15)=0,"",LOOKUP(9.99E+307,F15:Q15))</f>
        <v/>
      </c>
      <c r="S15" s="21" t="str">
        <f aca="false">IF(COUNT(F15:Q15)=0,"",AVERAGE(F15:Q15))</f>
        <v/>
      </c>
      <c r="T15" s="19" t="str">
        <f aca="false">IF(OR(R15="",D15="",E15=""),"",IF('Fiches indicateurs'!$I15="Plus bas = mieux",IF(R15&lt;=D15,"Atteint",IF(R15&lt;=E15,"Vigilance","Alerte")),IF(R15&gt;=D15,"Atteint",IF(R15&gt;=E15,"Vigilance","Alerte"))))</f>
        <v/>
      </c>
      <c r="U15" s="19" t="str">
        <f aca="false">IF(OR(E15="",COUNT(F15:Q15)=0),"",IF('Fiches indicateurs'!$I15="Plus bas = mieux",COUNTIF(F15:Q15,"&gt;"&amp;E15),COUNTIF(F15:Q15,"&lt;"&amp;E15)))</f>
        <v/>
      </c>
    </row>
    <row r="16" customFormat="false" ht="30" hidden="false" customHeight="true" outlineLevel="0" collapsed="false">
      <c r="A16" s="19" t="str">
        <f aca="false">IF('Fiches indicateurs'!C16="","",'Fiches indicateurs'!A16)</f>
        <v/>
      </c>
      <c r="B16" s="20" t="str">
        <f aca="false">IF('Fiches indicateurs'!C16="","",'Fiches indicateurs'!C16)</f>
        <v/>
      </c>
      <c r="C16" s="19" t="str">
        <f aca="false">IF('Fiches indicateurs'!C16="","",'Fiches indicateurs'!H16)</f>
        <v/>
      </c>
      <c r="D16" s="19" t="str">
        <f aca="false">IF('Fiches indicateurs'!J16="","",'Fiches indicateurs'!J16)</f>
        <v/>
      </c>
      <c r="E16" s="19" t="str">
        <f aca="false">IF('Fiches indicateurs'!K16="","",'Fiches indicateurs'!K16)</f>
        <v/>
      </c>
      <c r="F16" s="16"/>
      <c r="G16" s="16"/>
      <c r="H16" s="16"/>
      <c r="I16" s="16"/>
      <c r="J16" s="16"/>
      <c r="K16" s="16"/>
      <c r="L16" s="16"/>
      <c r="M16" s="16"/>
      <c r="N16" s="16"/>
      <c r="O16" s="16"/>
      <c r="P16" s="16"/>
      <c r="Q16" s="16"/>
      <c r="R16" s="21" t="str">
        <f aca="false">IF(COUNT(F16:Q16)=0,"",LOOKUP(9.99E+307,F16:Q16))</f>
        <v/>
      </c>
      <c r="S16" s="21" t="str">
        <f aca="false">IF(COUNT(F16:Q16)=0,"",AVERAGE(F16:Q16))</f>
        <v/>
      </c>
      <c r="T16" s="19" t="str">
        <f aca="false">IF(OR(R16="",D16="",E16=""),"",IF('Fiches indicateurs'!$I16="Plus bas = mieux",IF(R16&lt;=D16,"Atteint",IF(R16&lt;=E16,"Vigilance","Alerte")),IF(R16&gt;=D16,"Atteint",IF(R16&gt;=E16,"Vigilance","Alerte"))))</f>
        <v/>
      </c>
      <c r="U16" s="19" t="str">
        <f aca="false">IF(OR(E16="",COUNT(F16:Q16)=0),"",IF('Fiches indicateurs'!$I16="Plus bas = mieux",COUNTIF(F16:Q16,"&gt;"&amp;E16),COUNTIF(F16:Q16,"&lt;"&amp;E16)))</f>
        <v/>
      </c>
    </row>
    <row r="17" customFormat="false" ht="30" hidden="false" customHeight="true" outlineLevel="0" collapsed="false">
      <c r="A17" s="19" t="str">
        <f aca="false">IF('Fiches indicateurs'!C17="","",'Fiches indicateurs'!A17)</f>
        <v/>
      </c>
      <c r="B17" s="20" t="str">
        <f aca="false">IF('Fiches indicateurs'!C17="","",'Fiches indicateurs'!C17)</f>
        <v/>
      </c>
      <c r="C17" s="19" t="str">
        <f aca="false">IF('Fiches indicateurs'!C17="","",'Fiches indicateurs'!H17)</f>
        <v/>
      </c>
      <c r="D17" s="19" t="str">
        <f aca="false">IF('Fiches indicateurs'!J17="","",'Fiches indicateurs'!J17)</f>
        <v/>
      </c>
      <c r="E17" s="19" t="str">
        <f aca="false">IF('Fiches indicateurs'!K17="","",'Fiches indicateurs'!K17)</f>
        <v/>
      </c>
      <c r="F17" s="16"/>
      <c r="G17" s="16"/>
      <c r="H17" s="16"/>
      <c r="I17" s="16"/>
      <c r="J17" s="16"/>
      <c r="K17" s="16"/>
      <c r="L17" s="16"/>
      <c r="M17" s="16"/>
      <c r="N17" s="16"/>
      <c r="O17" s="16"/>
      <c r="P17" s="16"/>
      <c r="Q17" s="16"/>
      <c r="R17" s="21" t="str">
        <f aca="false">IF(COUNT(F17:Q17)=0,"",LOOKUP(9.99E+307,F17:Q17))</f>
        <v/>
      </c>
      <c r="S17" s="21" t="str">
        <f aca="false">IF(COUNT(F17:Q17)=0,"",AVERAGE(F17:Q17))</f>
        <v/>
      </c>
      <c r="T17" s="19" t="str">
        <f aca="false">IF(OR(R17="",D17="",E17=""),"",IF('Fiches indicateurs'!$I17="Plus bas = mieux",IF(R17&lt;=D17,"Atteint",IF(R17&lt;=E17,"Vigilance","Alerte")),IF(R17&gt;=D17,"Atteint",IF(R17&gt;=E17,"Vigilance","Alerte"))))</f>
        <v/>
      </c>
      <c r="U17" s="19" t="str">
        <f aca="false">IF(OR(E17="",COUNT(F17:Q17)=0),"",IF('Fiches indicateurs'!$I17="Plus bas = mieux",COUNTIF(F17:Q17,"&gt;"&amp;E17),COUNTIF(F17:Q17,"&lt;"&amp;E17)))</f>
        <v/>
      </c>
    </row>
    <row r="18" customFormat="false" ht="30" hidden="false" customHeight="true" outlineLevel="0" collapsed="false">
      <c r="A18" s="19" t="str">
        <f aca="false">IF('Fiches indicateurs'!C18="","",'Fiches indicateurs'!A18)</f>
        <v/>
      </c>
      <c r="B18" s="20" t="str">
        <f aca="false">IF('Fiches indicateurs'!C18="","",'Fiches indicateurs'!C18)</f>
        <v/>
      </c>
      <c r="C18" s="19" t="str">
        <f aca="false">IF('Fiches indicateurs'!C18="","",'Fiches indicateurs'!H18)</f>
        <v/>
      </c>
      <c r="D18" s="19" t="str">
        <f aca="false">IF('Fiches indicateurs'!J18="","",'Fiches indicateurs'!J18)</f>
        <v/>
      </c>
      <c r="E18" s="19" t="str">
        <f aca="false">IF('Fiches indicateurs'!K18="","",'Fiches indicateurs'!K18)</f>
        <v/>
      </c>
      <c r="F18" s="16"/>
      <c r="G18" s="16"/>
      <c r="H18" s="16"/>
      <c r="I18" s="16"/>
      <c r="J18" s="16"/>
      <c r="K18" s="16"/>
      <c r="L18" s="16"/>
      <c r="M18" s="16"/>
      <c r="N18" s="16"/>
      <c r="O18" s="16"/>
      <c r="P18" s="16"/>
      <c r="Q18" s="16"/>
      <c r="R18" s="21" t="str">
        <f aca="false">IF(COUNT(F18:Q18)=0,"",LOOKUP(9.99E+307,F18:Q18))</f>
        <v/>
      </c>
      <c r="S18" s="21" t="str">
        <f aca="false">IF(COUNT(F18:Q18)=0,"",AVERAGE(F18:Q18))</f>
        <v/>
      </c>
      <c r="T18" s="19" t="str">
        <f aca="false">IF(OR(R18="",D18="",E18=""),"",IF('Fiches indicateurs'!$I18="Plus bas = mieux",IF(R18&lt;=D18,"Atteint",IF(R18&lt;=E18,"Vigilance","Alerte")),IF(R18&gt;=D18,"Atteint",IF(R18&gt;=E18,"Vigilance","Alerte"))))</f>
        <v/>
      </c>
      <c r="U18" s="19" t="str">
        <f aca="false">IF(OR(E18="",COUNT(F18:Q18)=0),"",IF('Fiches indicateurs'!$I18="Plus bas = mieux",COUNTIF(F18:Q18,"&gt;"&amp;E18),COUNTIF(F18:Q18,"&lt;"&amp;E18)))</f>
        <v/>
      </c>
    </row>
    <row r="19" customFormat="false" ht="30" hidden="false" customHeight="true" outlineLevel="0" collapsed="false">
      <c r="A19" s="19" t="str">
        <f aca="false">IF('Fiches indicateurs'!C19="","",'Fiches indicateurs'!A19)</f>
        <v/>
      </c>
      <c r="B19" s="20" t="str">
        <f aca="false">IF('Fiches indicateurs'!C19="","",'Fiches indicateurs'!C19)</f>
        <v/>
      </c>
      <c r="C19" s="19" t="str">
        <f aca="false">IF('Fiches indicateurs'!C19="","",'Fiches indicateurs'!H19)</f>
        <v/>
      </c>
      <c r="D19" s="19" t="str">
        <f aca="false">IF('Fiches indicateurs'!J19="","",'Fiches indicateurs'!J19)</f>
        <v/>
      </c>
      <c r="E19" s="19" t="str">
        <f aca="false">IF('Fiches indicateurs'!K19="","",'Fiches indicateurs'!K19)</f>
        <v/>
      </c>
      <c r="F19" s="16"/>
      <c r="G19" s="16"/>
      <c r="H19" s="16"/>
      <c r="I19" s="16"/>
      <c r="J19" s="16"/>
      <c r="K19" s="16"/>
      <c r="L19" s="16"/>
      <c r="M19" s="16"/>
      <c r="N19" s="16"/>
      <c r="O19" s="16"/>
      <c r="P19" s="16"/>
      <c r="Q19" s="16"/>
      <c r="R19" s="21" t="str">
        <f aca="false">IF(COUNT(F19:Q19)=0,"",LOOKUP(9.99E+307,F19:Q19))</f>
        <v/>
      </c>
      <c r="S19" s="21" t="str">
        <f aca="false">IF(COUNT(F19:Q19)=0,"",AVERAGE(F19:Q19))</f>
        <v/>
      </c>
      <c r="T19" s="19" t="str">
        <f aca="false">IF(OR(R19="",D19="",E19=""),"",IF('Fiches indicateurs'!$I19="Plus bas = mieux",IF(R19&lt;=D19,"Atteint",IF(R19&lt;=E19,"Vigilance","Alerte")),IF(R19&gt;=D19,"Atteint",IF(R19&gt;=E19,"Vigilance","Alerte"))))</f>
        <v/>
      </c>
      <c r="U19" s="19" t="str">
        <f aca="false">IF(OR(E19="",COUNT(F19:Q19)=0),"",IF('Fiches indicateurs'!$I19="Plus bas = mieux",COUNTIF(F19:Q19,"&gt;"&amp;E19),COUNTIF(F19:Q19,"&lt;"&amp;E19)))</f>
        <v/>
      </c>
    </row>
    <row r="20" customFormat="false" ht="30" hidden="false" customHeight="true" outlineLevel="0" collapsed="false">
      <c r="A20" s="19" t="str">
        <f aca="false">IF('Fiches indicateurs'!C20="","",'Fiches indicateurs'!A20)</f>
        <v/>
      </c>
      <c r="B20" s="20" t="str">
        <f aca="false">IF('Fiches indicateurs'!C20="","",'Fiches indicateurs'!C20)</f>
        <v/>
      </c>
      <c r="C20" s="19" t="str">
        <f aca="false">IF('Fiches indicateurs'!C20="","",'Fiches indicateurs'!H20)</f>
        <v/>
      </c>
      <c r="D20" s="19" t="str">
        <f aca="false">IF('Fiches indicateurs'!J20="","",'Fiches indicateurs'!J20)</f>
        <v/>
      </c>
      <c r="E20" s="19" t="str">
        <f aca="false">IF('Fiches indicateurs'!K20="","",'Fiches indicateurs'!K20)</f>
        <v/>
      </c>
      <c r="F20" s="16"/>
      <c r="G20" s="16"/>
      <c r="H20" s="16"/>
      <c r="I20" s="16"/>
      <c r="J20" s="16"/>
      <c r="K20" s="16"/>
      <c r="L20" s="16"/>
      <c r="M20" s="16"/>
      <c r="N20" s="16"/>
      <c r="O20" s="16"/>
      <c r="P20" s="16"/>
      <c r="Q20" s="16"/>
      <c r="R20" s="21" t="str">
        <f aca="false">IF(COUNT(F20:Q20)=0,"",LOOKUP(9.99E+307,F20:Q20))</f>
        <v/>
      </c>
      <c r="S20" s="21" t="str">
        <f aca="false">IF(COUNT(F20:Q20)=0,"",AVERAGE(F20:Q20))</f>
        <v/>
      </c>
      <c r="T20" s="19" t="str">
        <f aca="false">IF(OR(R20="",D20="",E20=""),"",IF('Fiches indicateurs'!$I20="Plus bas = mieux",IF(R20&lt;=D20,"Atteint",IF(R20&lt;=E20,"Vigilance","Alerte")),IF(R20&gt;=D20,"Atteint",IF(R20&gt;=E20,"Vigilance","Alerte"))))</f>
        <v/>
      </c>
      <c r="U20" s="19" t="str">
        <f aca="false">IF(OR(E20="",COUNT(F20:Q20)=0),"",IF('Fiches indicateurs'!$I20="Plus bas = mieux",COUNTIF(F20:Q20,"&gt;"&amp;E20),COUNTIF(F20:Q20,"&lt;"&amp;E20)))</f>
        <v/>
      </c>
    </row>
    <row r="21" customFormat="false" ht="30" hidden="false" customHeight="true" outlineLevel="0" collapsed="false">
      <c r="A21" s="19" t="str">
        <f aca="false">IF('Fiches indicateurs'!C21="","",'Fiches indicateurs'!A21)</f>
        <v/>
      </c>
      <c r="B21" s="20" t="str">
        <f aca="false">IF('Fiches indicateurs'!C21="","",'Fiches indicateurs'!C21)</f>
        <v/>
      </c>
      <c r="C21" s="19" t="str">
        <f aca="false">IF('Fiches indicateurs'!C21="","",'Fiches indicateurs'!H21)</f>
        <v/>
      </c>
      <c r="D21" s="19" t="str">
        <f aca="false">IF('Fiches indicateurs'!J21="","",'Fiches indicateurs'!J21)</f>
        <v/>
      </c>
      <c r="E21" s="19" t="str">
        <f aca="false">IF('Fiches indicateurs'!K21="","",'Fiches indicateurs'!K21)</f>
        <v/>
      </c>
      <c r="F21" s="16"/>
      <c r="G21" s="16"/>
      <c r="H21" s="16"/>
      <c r="I21" s="16"/>
      <c r="J21" s="16"/>
      <c r="K21" s="16"/>
      <c r="L21" s="16"/>
      <c r="M21" s="16"/>
      <c r="N21" s="16"/>
      <c r="O21" s="16"/>
      <c r="P21" s="16"/>
      <c r="Q21" s="16"/>
      <c r="R21" s="21" t="str">
        <f aca="false">IF(COUNT(F21:Q21)=0,"",LOOKUP(9.99E+307,F21:Q21))</f>
        <v/>
      </c>
      <c r="S21" s="21" t="str">
        <f aca="false">IF(COUNT(F21:Q21)=0,"",AVERAGE(F21:Q21))</f>
        <v/>
      </c>
      <c r="T21" s="19" t="str">
        <f aca="false">IF(OR(R21="",D21="",E21=""),"",IF('Fiches indicateurs'!$I21="Plus bas = mieux",IF(R21&lt;=D21,"Atteint",IF(R21&lt;=E21,"Vigilance","Alerte")),IF(R21&gt;=D21,"Atteint",IF(R21&gt;=E21,"Vigilance","Alerte"))))</f>
        <v/>
      </c>
      <c r="U21" s="19" t="str">
        <f aca="false">IF(OR(E21="",COUNT(F21:Q21)=0),"",IF('Fiches indicateurs'!$I21="Plus bas = mieux",COUNTIF(F21:Q21,"&gt;"&amp;E21),COUNTIF(F21:Q21,"&lt;"&amp;E21)))</f>
        <v/>
      </c>
    </row>
    <row r="22" customFormat="false" ht="30" hidden="false" customHeight="true" outlineLevel="0" collapsed="false">
      <c r="A22" s="19" t="str">
        <f aca="false">IF('Fiches indicateurs'!C22="","",'Fiches indicateurs'!A22)</f>
        <v/>
      </c>
      <c r="B22" s="20" t="str">
        <f aca="false">IF('Fiches indicateurs'!C22="","",'Fiches indicateurs'!C22)</f>
        <v/>
      </c>
      <c r="C22" s="19" t="str">
        <f aca="false">IF('Fiches indicateurs'!C22="","",'Fiches indicateurs'!H22)</f>
        <v/>
      </c>
      <c r="D22" s="19" t="str">
        <f aca="false">IF('Fiches indicateurs'!J22="","",'Fiches indicateurs'!J22)</f>
        <v/>
      </c>
      <c r="E22" s="19" t="str">
        <f aca="false">IF('Fiches indicateurs'!K22="","",'Fiches indicateurs'!K22)</f>
        <v/>
      </c>
      <c r="F22" s="16"/>
      <c r="G22" s="16"/>
      <c r="H22" s="16"/>
      <c r="I22" s="16"/>
      <c r="J22" s="16"/>
      <c r="K22" s="16"/>
      <c r="L22" s="16"/>
      <c r="M22" s="16"/>
      <c r="N22" s="16"/>
      <c r="O22" s="16"/>
      <c r="P22" s="16"/>
      <c r="Q22" s="16"/>
      <c r="R22" s="21" t="str">
        <f aca="false">IF(COUNT(F22:Q22)=0,"",LOOKUP(9.99E+307,F22:Q22))</f>
        <v/>
      </c>
      <c r="S22" s="21" t="str">
        <f aca="false">IF(COUNT(F22:Q22)=0,"",AVERAGE(F22:Q22))</f>
        <v/>
      </c>
      <c r="T22" s="19" t="str">
        <f aca="false">IF(OR(R22="",D22="",E22=""),"",IF('Fiches indicateurs'!$I22="Plus bas = mieux",IF(R22&lt;=D22,"Atteint",IF(R22&lt;=E22,"Vigilance","Alerte")),IF(R22&gt;=D22,"Atteint",IF(R22&gt;=E22,"Vigilance","Alerte"))))</f>
        <v/>
      </c>
      <c r="U22" s="19" t="str">
        <f aca="false">IF(OR(E22="",COUNT(F22:Q22)=0),"",IF('Fiches indicateurs'!$I22="Plus bas = mieux",COUNTIF(F22:Q22,"&gt;"&amp;E22),COUNTIF(F22:Q22,"&lt;"&amp;E22)))</f>
        <v/>
      </c>
    </row>
    <row r="23" customFormat="false" ht="30" hidden="false" customHeight="true" outlineLevel="0" collapsed="false">
      <c r="A23" s="19" t="str">
        <f aca="false">IF('Fiches indicateurs'!C23="","",'Fiches indicateurs'!A23)</f>
        <v/>
      </c>
      <c r="B23" s="20" t="str">
        <f aca="false">IF('Fiches indicateurs'!C23="","",'Fiches indicateurs'!C23)</f>
        <v/>
      </c>
      <c r="C23" s="19" t="str">
        <f aca="false">IF('Fiches indicateurs'!C23="","",'Fiches indicateurs'!H23)</f>
        <v/>
      </c>
      <c r="D23" s="19" t="str">
        <f aca="false">IF('Fiches indicateurs'!J23="","",'Fiches indicateurs'!J23)</f>
        <v/>
      </c>
      <c r="E23" s="19" t="str">
        <f aca="false">IF('Fiches indicateurs'!K23="","",'Fiches indicateurs'!K23)</f>
        <v/>
      </c>
      <c r="F23" s="16"/>
      <c r="G23" s="16"/>
      <c r="H23" s="16"/>
      <c r="I23" s="16"/>
      <c r="J23" s="16"/>
      <c r="K23" s="16"/>
      <c r="L23" s="16"/>
      <c r="M23" s="16"/>
      <c r="N23" s="16"/>
      <c r="O23" s="16"/>
      <c r="P23" s="16"/>
      <c r="Q23" s="16"/>
      <c r="R23" s="21" t="str">
        <f aca="false">IF(COUNT(F23:Q23)=0,"",LOOKUP(9.99E+307,F23:Q23))</f>
        <v/>
      </c>
      <c r="S23" s="21" t="str">
        <f aca="false">IF(COUNT(F23:Q23)=0,"",AVERAGE(F23:Q23))</f>
        <v/>
      </c>
      <c r="T23" s="19" t="str">
        <f aca="false">IF(OR(R23="",D23="",E23=""),"",IF('Fiches indicateurs'!$I23="Plus bas = mieux",IF(R23&lt;=D23,"Atteint",IF(R23&lt;=E23,"Vigilance","Alerte")),IF(R23&gt;=D23,"Atteint",IF(R23&gt;=E23,"Vigilance","Alerte"))))</f>
        <v/>
      </c>
      <c r="U23" s="19" t="str">
        <f aca="false">IF(OR(E23="",COUNT(F23:Q23)=0),"",IF('Fiches indicateurs'!$I23="Plus bas = mieux",COUNTIF(F23:Q23,"&gt;"&amp;E23),COUNTIF(F23:Q23,"&lt;"&amp;E23)))</f>
        <v/>
      </c>
    </row>
    <row r="24" customFormat="false" ht="30" hidden="false" customHeight="true" outlineLevel="0" collapsed="false">
      <c r="A24" s="19" t="str">
        <f aca="false">IF('Fiches indicateurs'!C24="","",'Fiches indicateurs'!A24)</f>
        <v/>
      </c>
      <c r="B24" s="20" t="str">
        <f aca="false">IF('Fiches indicateurs'!C24="","",'Fiches indicateurs'!C24)</f>
        <v/>
      </c>
      <c r="C24" s="19" t="str">
        <f aca="false">IF('Fiches indicateurs'!C24="","",'Fiches indicateurs'!H24)</f>
        <v/>
      </c>
      <c r="D24" s="19" t="str">
        <f aca="false">IF('Fiches indicateurs'!J24="","",'Fiches indicateurs'!J24)</f>
        <v/>
      </c>
      <c r="E24" s="19" t="str">
        <f aca="false">IF('Fiches indicateurs'!K24="","",'Fiches indicateurs'!K24)</f>
        <v/>
      </c>
      <c r="F24" s="16"/>
      <c r="G24" s="16"/>
      <c r="H24" s="16"/>
      <c r="I24" s="16"/>
      <c r="J24" s="16"/>
      <c r="K24" s="16"/>
      <c r="L24" s="16"/>
      <c r="M24" s="16"/>
      <c r="N24" s="16"/>
      <c r="O24" s="16"/>
      <c r="P24" s="16"/>
      <c r="Q24" s="16"/>
      <c r="R24" s="21" t="str">
        <f aca="false">IF(COUNT(F24:Q24)=0,"",LOOKUP(9.99E+307,F24:Q24))</f>
        <v/>
      </c>
      <c r="S24" s="21" t="str">
        <f aca="false">IF(COUNT(F24:Q24)=0,"",AVERAGE(F24:Q24))</f>
        <v/>
      </c>
      <c r="T24" s="19" t="str">
        <f aca="false">IF(OR(R24="",D24="",E24=""),"",IF('Fiches indicateurs'!$I24="Plus bas = mieux",IF(R24&lt;=D24,"Atteint",IF(R24&lt;=E24,"Vigilance","Alerte")),IF(R24&gt;=D24,"Atteint",IF(R24&gt;=E24,"Vigilance","Alerte"))))</f>
        <v/>
      </c>
      <c r="U24" s="19" t="str">
        <f aca="false">IF(OR(E24="",COUNT(F24:Q24)=0),"",IF('Fiches indicateurs'!$I24="Plus bas = mieux",COUNTIF(F24:Q24,"&gt;"&amp;E24),COUNTIF(F24:Q24,"&lt;"&amp;E24)))</f>
        <v/>
      </c>
    </row>
    <row r="25" customFormat="false" ht="30" hidden="false" customHeight="true" outlineLevel="0" collapsed="false">
      <c r="A25" s="19" t="str">
        <f aca="false">IF('Fiches indicateurs'!C25="","",'Fiches indicateurs'!A25)</f>
        <v/>
      </c>
      <c r="B25" s="20" t="str">
        <f aca="false">IF('Fiches indicateurs'!C25="","",'Fiches indicateurs'!C25)</f>
        <v/>
      </c>
      <c r="C25" s="19" t="str">
        <f aca="false">IF('Fiches indicateurs'!C25="","",'Fiches indicateurs'!H25)</f>
        <v/>
      </c>
      <c r="D25" s="19" t="str">
        <f aca="false">IF('Fiches indicateurs'!J25="","",'Fiches indicateurs'!J25)</f>
        <v/>
      </c>
      <c r="E25" s="19" t="str">
        <f aca="false">IF('Fiches indicateurs'!K25="","",'Fiches indicateurs'!K25)</f>
        <v/>
      </c>
      <c r="F25" s="16"/>
      <c r="G25" s="16"/>
      <c r="H25" s="16"/>
      <c r="I25" s="16"/>
      <c r="J25" s="16"/>
      <c r="K25" s="16"/>
      <c r="L25" s="16"/>
      <c r="M25" s="16"/>
      <c r="N25" s="16"/>
      <c r="O25" s="16"/>
      <c r="P25" s="16"/>
      <c r="Q25" s="16"/>
      <c r="R25" s="21" t="str">
        <f aca="false">IF(COUNT(F25:Q25)=0,"",LOOKUP(9.99E+307,F25:Q25))</f>
        <v/>
      </c>
      <c r="S25" s="21" t="str">
        <f aca="false">IF(COUNT(F25:Q25)=0,"",AVERAGE(F25:Q25))</f>
        <v/>
      </c>
      <c r="T25" s="19" t="str">
        <f aca="false">IF(OR(R25="",D25="",E25=""),"",IF('Fiches indicateurs'!$I25="Plus bas = mieux",IF(R25&lt;=D25,"Atteint",IF(R25&lt;=E25,"Vigilance","Alerte")),IF(R25&gt;=D25,"Atteint",IF(R25&gt;=E25,"Vigilance","Alerte"))))</f>
        <v/>
      </c>
      <c r="U25" s="19" t="str">
        <f aca="false">IF(OR(E25="",COUNT(F25:Q25)=0),"",IF('Fiches indicateurs'!$I25="Plus bas = mieux",COUNTIF(F25:Q25,"&gt;"&amp;E25),COUNTIF(F25:Q25,"&lt;"&amp;E25)))</f>
        <v/>
      </c>
    </row>
  </sheetData>
  <mergeCells count="3">
    <mergeCell ref="A9:E9"/>
    <mergeCell ref="F9:Q9"/>
    <mergeCell ref="R9:U9"/>
  </mergeCells>
  <conditionalFormatting sqref="T11:T25">
    <cfRule type="expression" priority="2" aboveAverage="0" equalAverage="0" bottom="0" percent="0" rank="0" text="" dxfId="1">
      <formula>$T11="Atteint"</formula>
    </cfRule>
    <cfRule type="expression" priority="3" aboveAverage="0" equalAverage="0" bottom="0" percent="0" rank="0" text="" dxfId="2">
      <formula>$T11="Vigilance"</formula>
    </cfRule>
    <cfRule type="expression" priority="4" aboveAverage="0" equalAverage="0" bottom="0" percent="0" rank="0" text="" dxfId="3">
      <formula>$T11="Alerte"</formula>
    </cfRule>
  </conditionalFormatting>
  <conditionalFormatting sqref="F11:Q25">
    <cfRule type="expression" priority="5" aboveAverage="0" equalAverage="0" bottom="0" percent="0" rank="0" text="" dxfId="3">
      <formula>AND(F11&lt;&gt;"",$E11&lt;&gt;"",IF('Fiches indicateurs'!$I11="Plus bas = mieux",F11&gt;$E11,F11&lt;$E11))</formula>
    </cfRule>
  </conditionalFormatting>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M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0" topLeftCell="D11" activePane="bottomRight" state="frozen"/>
      <selection pane="topLeft" activeCell="A1" activeCellId="0" sqref="A1"/>
      <selection pane="topRight" activeCell="D1" activeCellId="0" sqref="D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0"/>
    <col collapsed="false" customWidth="true" hidden="false" outlineLevel="0" max="3" min="3" style="0" width="26"/>
    <col collapsed="false" customWidth="true" hidden="false" outlineLevel="0" max="4" min="4" style="0" width="34"/>
    <col collapsed="false" customWidth="true" hidden="false" outlineLevel="0" max="5" min="5" style="0" width="24"/>
    <col collapsed="false" customWidth="true" hidden="false" outlineLevel="0" max="6" min="6" style="0" width="14"/>
    <col collapsed="false" customWidth="true" hidden="false" outlineLevel="0" max="7" min="7" style="0" width="18"/>
    <col collapsed="false" customWidth="true" hidden="false" outlineLevel="0" max="8" min="8" style="0" width="11"/>
    <col collapsed="false" customWidth="true" hidden="false" outlineLevel="0" max="9" min="9" style="0" width="16"/>
    <col collapsed="false" customWidth="true" hidden="false" outlineLevel="0" max="10" min="10" style="0" width="9"/>
    <col collapsed="false" customWidth="true" hidden="false" outlineLevel="0" max="11" min="11" style="0" width="10"/>
    <col collapsed="false" customWidth="true" hidden="false" outlineLevel="0" max="12" min="12" style="0" width="32"/>
    <col collapsed="false" customWidth="true" hidden="false" outlineLevel="0" max="13" min="13" style="0" width="14"/>
  </cols>
  <sheetData>
    <row r="1" customFormat="false" ht="21.75" hidden="false" customHeight="true" outlineLevel="0" collapsed="false">
      <c r="A1" s="1" t="s">
        <v>28</v>
      </c>
      <c r="B1" s="2"/>
      <c r="C1" s="2"/>
      <c r="D1" s="2"/>
      <c r="E1" s="2"/>
      <c r="F1" s="2"/>
      <c r="G1" s="2"/>
      <c r="H1" s="2"/>
      <c r="I1" s="2"/>
      <c r="J1" s="2"/>
      <c r="K1" s="2"/>
      <c r="L1" s="2"/>
      <c r="M1" s="2"/>
    </row>
    <row r="2" customFormat="false" ht="25.5" hidden="false" customHeight="true" outlineLevel="0" collapsed="false">
      <c r="A2" s="3" t="s">
        <v>76</v>
      </c>
    </row>
    <row r="3" customFormat="false" ht="15" hidden="false" customHeight="false" outlineLevel="0" collapsed="false">
      <c r="A3" s="10" t="s">
        <v>77</v>
      </c>
    </row>
    <row r="4" customFormat="false" ht="18" hidden="false" customHeight="true" outlineLevel="0" collapsed="false">
      <c r="C4" s="11" t="s">
        <v>31</v>
      </c>
      <c r="D4" s="12" t="n">
        <f aca="false">COUNTA(C11:C25)</f>
        <v>10</v>
      </c>
    </row>
    <row r="5" customFormat="false" ht="18" hidden="false" customHeight="true" outlineLevel="0" collapsed="false">
      <c r="C5" s="11" t="s">
        <v>32</v>
      </c>
      <c r="D5" s="12" t="n">
        <f aca="false">SUMPRODUCT((C11:C25&lt;&gt;"")*(((D11:D25="")+(E11:E25=""))&gt;0))</f>
        <v>0</v>
      </c>
    </row>
    <row r="6" customFormat="false" ht="18" hidden="false" customHeight="true" outlineLevel="0" collapsed="false">
      <c r="C6" s="11" t="s">
        <v>33</v>
      </c>
      <c r="D6" s="12" t="n">
        <f aca="false">SUMPRODUCT((C11:C25&lt;&gt;"")*(G11:G25=""))</f>
        <v>0</v>
      </c>
    </row>
    <row r="7" customFormat="false" ht="30" hidden="false" customHeight="true" outlineLevel="0" collapsed="false">
      <c r="C7" s="11" t="s">
        <v>34</v>
      </c>
      <c r="D7" s="12" t="n">
        <f aca="false">SUMPRODUCT((C11:C25&lt;&gt;"")*(((J11:J25="")+(K11:K25=""))&gt;0))</f>
        <v>0</v>
      </c>
    </row>
    <row r="8" customFormat="false" ht="18" hidden="false" customHeight="true" outlineLevel="0" collapsed="false">
      <c r="C8" s="11" t="s">
        <v>35</v>
      </c>
      <c r="D8" s="12" t="n">
        <f aca="false">SUMPRODUCT((C11:C25&lt;&gt;"")*(L11:L25=""))</f>
        <v>0</v>
      </c>
    </row>
    <row r="10" customFormat="false" ht="33.75" hidden="false" customHeight="true" outlineLevel="0" collapsed="false">
      <c r="A10" s="13" t="s">
        <v>36</v>
      </c>
      <c r="B10" s="13" t="s">
        <v>37</v>
      </c>
      <c r="C10" s="13" t="s">
        <v>38</v>
      </c>
      <c r="D10" s="13" t="s">
        <v>39</v>
      </c>
      <c r="E10" s="13" t="s">
        <v>40</v>
      </c>
      <c r="F10" s="13" t="s">
        <v>41</v>
      </c>
      <c r="G10" s="13" t="s">
        <v>42</v>
      </c>
      <c r="H10" s="13" t="s">
        <v>43</v>
      </c>
      <c r="I10" s="13" t="s">
        <v>44</v>
      </c>
      <c r="J10" s="13" t="s">
        <v>45</v>
      </c>
      <c r="K10" s="13" t="s">
        <v>46</v>
      </c>
      <c r="L10" s="13" t="s">
        <v>47</v>
      </c>
      <c r="M10" s="13" t="s">
        <v>48</v>
      </c>
    </row>
    <row r="11" customFormat="false" ht="30.75" hidden="false" customHeight="true" outlineLevel="0" collapsed="false">
      <c r="A11" s="14" t="n">
        <v>1</v>
      </c>
      <c r="B11" s="15" t="s">
        <v>78</v>
      </c>
      <c r="C11" s="15" t="s">
        <v>79</v>
      </c>
      <c r="D11" s="15" t="s">
        <v>80</v>
      </c>
      <c r="E11" s="15" t="s">
        <v>81</v>
      </c>
      <c r="F11" s="16" t="s">
        <v>82</v>
      </c>
      <c r="G11" s="15" t="s">
        <v>83</v>
      </c>
      <c r="H11" s="16" t="s">
        <v>84</v>
      </c>
      <c r="I11" s="16" t="s">
        <v>85</v>
      </c>
      <c r="J11" s="16" t="n">
        <v>95</v>
      </c>
      <c r="K11" s="16" t="n">
        <v>90</v>
      </c>
      <c r="L11" s="15" t="s">
        <v>86</v>
      </c>
      <c r="M11" s="16" t="s">
        <v>87</v>
      </c>
    </row>
    <row r="12" customFormat="false" ht="30.75" hidden="false" customHeight="true" outlineLevel="0" collapsed="false">
      <c r="A12" s="14" t="n">
        <v>2</v>
      </c>
      <c r="B12" s="15" t="s">
        <v>88</v>
      </c>
      <c r="C12" s="15" t="s">
        <v>89</v>
      </c>
      <c r="D12" s="15" t="s">
        <v>90</v>
      </c>
      <c r="E12" s="15" t="s">
        <v>91</v>
      </c>
      <c r="F12" s="16" t="s">
        <v>82</v>
      </c>
      <c r="G12" s="15" t="s">
        <v>92</v>
      </c>
      <c r="H12" s="16" t="s">
        <v>84</v>
      </c>
      <c r="I12" s="16" t="s">
        <v>93</v>
      </c>
      <c r="J12" s="16" t="n">
        <v>2</v>
      </c>
      <c r="K12" s="16" t="n">
        <v>3.5</v>
      </c>
      <c r="L12" s="15" t="s">
        <v>94</v>
      </c>
      <c r="M12" s="16" t="s">
        <v>87</v>
      </c>
    </row>
    <row r="13" customFormat="false" ht="30.75" hidden="false" customHeight="true" outlineLevel="0" collapsed="false">
      <c r="A13" s="14" t="n">
        <v>3</v>
      </c>
      <c r="B13" s="15" t="s">
        <v>95</v>
      </c>
      <c r="C13" s="15" t="s">
        <v>96</v>
      </c>
      <c r="D13" s="15" t="s">
        <v>97</v>
      </c>
      <c r="E13" s="15" t="s">
        <v>98</v>
      </c>
      <c r="F13" s="16" t="s">
        <v>82</v>
      </c>
      <c r="G13" s="15" t="s">
        <v>99</v>
      </c>
      <c r="H13" s="16" t="s">
        <v>100</v>
      </c>
      <c r="I13" s="16" t="s">
        <v>93</v>
      </c>
      <c r="J13" s="16" t="n">
        <v>2</v>
      </c>
      <c r="K13" s="16" t="n">
        <v>5</v>
      </c>
      <c r="L13" s="15" t="s">
        <v>101</v>
      </c>
      <c r="M13" s="16" t="s">
        <v>87</v>
      </c>
    </row>
    <row r="14" customFormat="false" ht="30.75" hidden="false" customHeight="true" outlineLevel="0" collapsed="false">
      <c r="A14" s="14" t="n">
        <v>4</v>
      </c>
      <c r="B14" s="15" t="s">
        <v>102</v>
      </c>
      <c r="C14" s="15" t="s">
        <v>103</v>
      </c>
      <c r="D14" s="15" t="s">
        <v>104</v>
      </c>
      <c r="E14" s="15" t="s">
        <v>98</v>
      </c>
      <c r="F14" s="16" t="s">
        <v>82</v>
      </c>
      <c r="G14" s="15" t="s">
        <v>99</v>
      </c>
      <c r="H14" s="16" t="s">
        <v>105</v>
      </c>
      <c r="I14" s="16" t="s">
        <v>93</v>
      </c>
      <c r="J14" s="16" t="n">
        <v>1</v>
      </c>
      <c r="K14" s="16" t="n">
        <v>3</v>
      </c>
      <c r="L14" s="15" t="s">
        <v>106</v>
      </c>
      <c r="M14" s="16" t="s">
        <v>107</v>
      </c>
    </row>
    <row r="15" customFormat="false" ht="30.75" hidden="false" customHeight="true" outlineLevel="0" collapsed="false">
      <c r="A15" s="14" t="n">
        <v>5</v>
      </c>
      <c r="B15" s="15" t="s">
        <v>108</v>
      </c>
      <c r="C15" s="15" t="s">
        <v>109</v>
      </c>
      <c r="D15" s="15" t="s">
        <v>110</v>
      </c>
      <c r="E15" s="15" t="s">
        <v>98</v>
      </c>
      <c r="F15" s="16" t="s">
        <v>82</v>
      </c>
      <c r="G15" s="15" t="s">
        <v>99</v>
      </c>
      <c r="H15" s="16" t="s">
        <v>111</v>
      </c>
      <c r="I15" s="16" t="s">
        <v>93</v>
      </c>
      <c r="J15" s="16" t="n">
        <v>5</v>
      </c>
      <c r="K15" s="16" t="n">
        <v>8</v>
      </c>
      <c r="L15" s="15" t="s">
        <v>112</v>
      </c>
      <c r="M15" s="16" t="s">
        <v>113</v>
      </c>
    </row>
    <row r="16" customFormat="false" ht="30.75" hidden="false" customHeight="true" outlineLevel="0" collapsed="false">
      <c r="A16" s="14" t="n">
        <v>6</v>
      </c>
      <c r="B16" s="15" t="s">
        <v>114</v>
      </c>
      <c r="C16" s="15" t="s">
        <v>115</v>
      </c>
      <c r="D16" s="15" t="s">
        <v>116</v>
      </c>
      <c r="E16" s="15" t="s">
        <v>117</v>
      </c>
      <c r="F16" s="16" t="s">
        <v>118</v>
      </c>
      <c r="G16" s="15" t="s">
        <v>99</v>
      </c>
      <c r="H16" s="16" t="s">
        <v>84</v>
      </c>
      <c r="I16" s="16" t="s">
        <v>85</v>
      </c>
      <c r="J16" s="16" t="n">
        <v>90</v>
      </c>
      <c r="K16" s="16" t="n">
        <v>75</v>
      </c>
      <c r="L16" s="15" t="s">
        <v>119</v>
      </c>
      <c r="M16" s="16" t="s">
        <v>120</v>
      </c>
    </row>
    <row r="17" customFormat="false" ht="30.75" hidden="false" customHeight="true" outlineLevel="0" collapsed="false">
      <c r="A17" s="14" t="n">
        <v>7</v>
      </c>
      <c r="B17" s="15" t="s">
        <v>121</v>
      </c>
      <c r="C17" s="15" t="s">
        <v>122</v>
      </c>
      <c r="D17" s="15" t="s">
        <v>123</v>
      </c>
      <c r="E17" s="15" t="s">
        <v>124</v>
      </c>
      <c r="F17" s="16" t="s">
        <v>118</v>
      </c>
      <c r="G17" s="15" t="s">
        <v>125</v>
      </c>
      <c r="H17" s="16" t="s">
        <v>84</v>
      </c>
      <c r="I17" s="16" t="s">
        <v>85</v>
      </c>
      <c r="J17" s="16" t="n">
        <v>80</v>
      </c>
      <c r="K17" s="16" t="n">
        <v>65</v>
      </c>
      <c r="L17" s="15" t="s">
        <v>126</v>
      </c>
      <c r="M17" s="16" t="s">
        <v>127</v>
      </c>
    </row>
    <row r="18" customFormat="false" ht="30.75" hidden="false" customHeight="true" outlineLevel="0" collapsed="false">
      <c r="A18" s="14" t="n">
        <v>8</v>
      </c>
      <c r="B18" s="15" t="s">
        <v>128</v>
      </c>
      <c r="C18" s="15" t="s">
        <v>129</v>
      </c>
      <c r="D18" s="15" t="s">
        <v>130</v>
      </c>
      <c r="E18" s="15" t="s">
        <v>131</v>
      </c>
      <c r="F18" s="16" t="s">
        <v>132</v>
      </c>
      <c r="G18" s="15" t="s">
        <v>133</v>
      </c>
      <c r="H18" s="16" t="s">
        <v>134</v>
      </c>
      <c r="I18" s="16" t="s">
        <v>85</v>
      </c>
      <c r="J18" s="16" t="n">
        <v>4.2</v>
      </c>
      <c r="K18" s="16" t="n">
        <v>3.8</v>
      </c>
      <c r="L18" s="15" t="s">
        <v>135</v>
      </c>
      <c r="M18" s="16" t="s">
        <v>113</v>
      </c>
    </row>
    <row r="19" customFormat="false" ht="30.75" hidden="false" customHeight="true" outlineLevel="0" collapsed="false">
      <c r="A19" s="14" t="n">
        <v>9</v>
      </c>
      <c r="B19" s="15" t="s">
        <v>136</v>
      </c>
      <c r="C19" s="15" t="s">
        <v>137</v>
      </c>
      <c r="D19" s="15" t="s">
        <v>138</v>
      </c>
      <c r="E19" s="15" t="s">
        <v>139</v>
      </c>
      <c r="F19" s="16" t="s">
        <v>140</v>
      </c>
      <c r="G19" s="15" t="s">
        <v>99</v>
      </c>
      <c r="H19" s="16" t="s">
        <v>84</v>
      </c>
      <c r="I19" s="16" t="s">
        <v>85</v>
      </c>
      <c r="J19" s="16" t="n">
        <v>100</v>
      </c>
      <c r="K19" s="16" t="n">
        <v>80</v>
      </c>
      <c r="L19" s="15" t="s">
        <v>141</v>
      </c>
      <c r="M19" s="16" t="s">
        <v>142</v>
      </c>
    </row>
    <row r="20" customFormat="false" ht="18" hidden="false" customHeight="true" outlineLevel="0" collapsed="false">
      <c r="A20" s="14" t="n">
        <v>10</v>
      </c>
      <c r="B20" s="15" t="s">
        <v>143</v>
      </c>
      <c r="C20" s="15" t="s">
        <v>144</v>
      </c>
      <c r="D20" s="15" t="s">
        <v>145</v>
      </c>
      <c r="E20" s="15" t="s">
        <v>146</v>
      </c>
      <c r="F20" s="16" t="s">
        <v>140</v>
      </c>
      <c r="G20" s="15" t="s">
        <v>133</v>
      </c>
      <c r="H20" s="16" t="s">
        <v>84</v>
      </c>
      <c r="I20" s="16" t="s">
        <v>85</v>
      </c>
      <c r="J20" s="16" t="n">
        <v>80</v>
      </c>
      <c r="K20" s="16" t="n">
        <v>60</v>
      </c>
      <c r="L20" s="15" t="s">
        <v>147</v>
      </c>
      <c r="M20" s="16" t="s">
        <v>148</v>
      </c>
    </row>
    <row r="21" customFormat="false" ht="30" hidden="false" customHeight="true" outlineLevel="0" collapsed="false">
      <c r="A21" s="14" t="n">
        <v>11</v>
      </c>
      <c r="B21" s="15"/>
      <c r="C21" s="15"/>
      <c r="D21" s="15"/>
      <c r="E21" s="15"/>
      <c r="F21" s="16"/>
      <c r="G21" s="15"/>
      <c r="H21" s="16"/>
      <c r="I21" s="16"/>
      <c r="J21" s="16"/>
      <c r="K21" s="16"/>
      <c r="L21" s="15"/>
      <c r="M21" s="16"/>
    </row>
    <row r="22" customFormat="false" ht="30" hidden="false" customHeight="true" outlineLevel="0" collapsed="false">
      <c r="A22" s="14" t="n">
        <v>12</v>
      </c>
      <c r="B22" s="15"/>
      <c r="C22" s="15"/>
      <c r="D22" s="15"/>
      <c r="E22" s="15"/>
      <c r="F22" s="16"/>
      <c r="G22" s="15"/>
      <c r="H22" s="16"/>
      <c r="I22" s="16"/>
      <c r="J22" s="16"/>
      <c r="K22" s="16"/>
      <c r="L22" s="15"/>
      <c r="M22" s="16"/>
    </row>
    <row r="23" customFormat="false" ht="30" hidden="false" customHeight="true" outlineLevel="0" collapsed="false">
      <c r="A23" s="14" t="n">
        <v>13</v>
      </c>
      <c r="B23" s="15"/>
      <c r="C23" s="15"/>
      <c r="D23" s="15"/>
      <c r="E23" s="15"/>
      <c r="F23" s="16"/>
      <c r="G23" s="15"/>
      <c r="H23" s="16"/>
      <c r="I23" s="16"/>
      <c r="J23" s="16"/>
      <c r="K23" s="16"/>
      <c r="L23" s="15"/>
      <c r="M23" s="16"/>
    </row>
    <row r="24" customFormat="false" ht="30" hidden="false" customHeight="true" outlineLevel="0" collapsed="false">
      <c r="A24" s="14" t="n">
        <v>14</v>
      </c>
      <c r="B24" s="15"/>
      <c r="C24" s="15"/>
      <c r="D24" s="15"/>
      <c r="E24" s="15"/>
      <c r="F24" s="16"/>
      <c r="G24" s="15"/>
      <c r="H24" s="16"/>
      <c r="I24" s="16"/>
      <c r="J24" s="16"/>
      <c r="K24" s="16"/>
      <c r="L24" s="15"/>
      <c r="M24" s="16"/>
    </row>
    <row r="25" customFormat="false" ht="30" hidden="false" customHeight="true" outlineLevel="0" collapsed="false">
      <c r="A25" s="14" t="n">
        <v>15</v>
      </c>
      <c r="B25" s="15"/>
      <c r="C25" s="15"/>
      <c r="D25" s="15"/>
      <c r="E25" s="15"/>
      <c r="F25" s="16"/>
      <c r="G25" s="15"/>
      <c r="H25" s="16"/>
      <c r="I25" s="16"/>
      <c r="J25" s="16"/>
      <c r="K25" s="16"/>
      <c r="L25" s="15"/>
      <c r="M25" s="16"/>
    </row>
  </sheetData>
  <conditionalFormatting sqref="D11:D25">
    <cfRule type="expression" priority="2" aboveAverage="0" equalAverage="0" bottom="0" percent="0" rank="0" text="" dxfId="0">
      <formula>AND($C11&lt;&gt;"",D11="")</formula>
    </cfRule>
  </conditionalFormatting>
  <conditionalFormatting sqref="E11:E25">
    <cfRule type="expression" priority="3" aboveAverage="0" equalAverage="0" bottom="0" percent="0" rank="0" text="" dxfId="0">
      <formula>AND($C11&lt;&gt;"",E11="")</formula>
    </cfRule>
  </conditionalFormatting>
  <conditionalFormatting sqref="G11:G25">
    <cfRule type="expression" priority="4" aboveAverage="0" equalAverage="0" bottom="0" percent="0" rank="0" text="" dxfId="0">
      <formula>AND($C11&lt;&gt;"",G11="")</formula>
    </cfRule>
  </conditionalFormatting>
  <conditionalFormatting sqref="J11:J25">
    <cfRule type="expression" priority="5" aboveAverage="0" equalAverage="0" bottom="0" percent="0" rank="0" text="" dxfId="0">
      <formula>AND($C11&lt;&gt;"",J11="")</formula>
    </cfRule>
  </conditionalFormatting>
  <conditionalFormatting sqref="K11:K25">
    <cfRule type="expression" priority="6" aboveAverage="0" equalAverage="0" bottom="0" percent="0" rank="0" text="" dxfId="0">
      <formula>AND($C11&lt;&gt;"",K11="")</formula>
    </cfRule>
  </conditionalFormatting>
  <conditionalFormatting sqref="L11:L25">
    <cfRule type="expression" priority="7" aboveAverage="0" equalAverage="0" bottom="0" percent="0" rank="0" text="" dxfId="0">
      <formula>AND($C11&lt;&gt;"",L11="")</formula>
    </cfRule>
  </conditionalFormatting>
  <dataValidations count="2">
    <dataValidation allowBlank="true" errorStyle="stop" operator="between" showDropDown="false" showErrorMessage="false" showInputMessage="false" sqref="F11:F25" type="list">
      <formula1>Listes!$A$4:$A$8</formula1>
      <formula2>0</formula2>
    </dataValidation>
    <dataValidation allowBlank="true" errorStyle="stop" operator="between" showDropDown="false" showErrorMessage="false" showInputMessage="false" sqref="I11:I25" type="list">
      <formula1>Listes!$B$4:$B$5</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U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4"/>
    <col collapsed="false" customWidth="true" hidden="false" outlineLevel="0" max="3" min="3" style="0" width="11"/>
    <col collapsed="false" customWidth="true" hidden="false" outlineLevel="0" max="4" min="4" style="0" width="9"/>
    <col collapsed="false" customWidth="true" hidden="false" outlineLevel="0" max="5" min="5" style="0" width="10"/>
    <col collapsed="false" customWidth="true" hidden="false" outlineLevel="0" max="17" min="6" style="0" width="8"/>
    <col collapsed="false" customWidth="true" hidden="false" outlineLevel="0" max="19" min="18" style="0" width="11"/>
    <col collapsed="false" customWidth="true" hidden="false" outlineLevel="0" max="20" min="20" style="0" width="12"/>
    <col collapsed="false" customWidth="true" hidden="false" outlineLevel="0" max="21" min="21" style="0" width="11"/>
  </cols>
  <sheetData>
    <row r="1" customFormat="false" ht="21.75" hidden="false" customHeight="true" outlineLevel="0" collapsed="false">
      <c r="A1" s="1" t="s">
        <v>49</v>
      </c>
      <c r="B1" s="2"/>
      <c r="C1" s="2"/>
      <c r="D1" s="2"/>
      <c r="E1" s="2"/>
      <c r="F1" s="2"/>
      <c r="G1" s="2"/>
      <c r="H1" s="2"/>
      <c r="I1" s="2"/>
      <c r="J1" s="2"/>
      <c r="K1" s="2"/>
      <c r="L1" s="2"/>
      <c r="M1" s="2"/>
      <c r="N1" s="2"/>
      <c r="O1" s="2"/>
      <c r="P1" s="2"/>
      <c r="Q1" s="2"/>
      <c r="R1" s="2"/>
      <c r="S1" s="2"/>
      <c r="T1" s="2"/>
      <c r="U1" s="2"/>
    </row>
    <row r="2" customFormat="false" ht="25.5" hidden="false" customHeight="true" outlineLevel="0" collapsed="false">
      <c r="A2" s="3" t="s">
        <v>149</v>
      </c>
    </row>
    <row r="3" customFormat="false" ht="15" hidden="false" customHeight="false" outlineLevel="0" collapsed="false">
      <c r="A3" s="10" t="s">
        <v>150</v>
      </c>
    </row>
    <row r="4" customFormat="false" ht="18" hidden="false" customHeight="true" outlineLevel="0" collapsed="false">
      <c r="B4" s="11" t="s">
        <v>52</v>
      </c>
      <c r="C4" s="12" t="n">
        <f aca="false">SUMPRODUCT(--(B11:B25&lt;&gt;""))</f>
        <v>10</v>
      </c>
    </row>
    <row r="5" customFormat="false" ht="18" hidden="false" customHeight="true" outlineLevel="0" collapsed="false">
      <c r="B5" s="11" t="s">
        <v>53</v>
      </c>
      <c r="C5" s="12" t="n">
        <f aca="false">COUNTIF(T11:T25,"Atteint")</f>
        <v>5</v>
      </c>
    </row>
    <row r="6" customFormat="false" ht="18" hidden="false" customHeight="true" outlineLevel="0" collapsed="false">
      <c r="B6" s="11" t="s">
        <v>54</v>
      </c>
      <c r="C6" s="12" t="n">
        <f aca="false">COUNTIF(T11:T25,"Vigilance")</f>
        <v>3</v>
      </c>
    </row>
    <row r="7" customFormat="false" ht="18" hidden="false" customHeight="true" outlineLevel="0" collapsed="false">
      <c r="B7" s="11" t="s">
        <v>55</v>
      </c>
      <c r="C7" s="12" t="n">
        <f aca="false">COUNTIF(T11:T25,"Alerte")</f>
        <v>0</v>
      </c>
    </row>
    <row r="8" customFormat="false" ht="18" hidden="false" customHeight="true" outlineLevel="0" collapsed="false">
      <c r="B8" s="11" t="s">
        <v>56</v>
      </c>
      <c r="C8" s="12" t="n">
        <f aca="false">SUMPRODUCT((B11:B25&lt;&gt;"")*(R11:R25=""))</f>
        <v>2</v>
      </c>
    </row>
    <row r="9" customFormat="false" ht="19.5" hidden="false" customHeight="true" outlineLevel="0" collapsed="false">
      <c r="A9" s="17" t="s">
        <v>57</v>
      </c>
      <c r="B9" s="17"/>
      <c r="C9" s="17"/>
      <c r="D9" s="17"/>
      <c r="E9" s="17"/>
      <c r="F9" s="18" t="s">
        <v>58</v>
      </c>
      <c r="G9" s="18"/>
      <c r="H9" s="18"/>
      <c r="I9" s="18"/>
      <c r="J9" s="18"/>
      <c r="K9" s="18"/>
      <c r="L9" s="18"/>
      <c r="M9" s="18"/>
      <c r="N9" s="18"/>
      <c r="O9" s="18"/>
      <c r="P9" s="18"/>
      <c r="Q9" s="18"/>
      <c r="R9" s="17" t="s">
        <v>59</v>
      </c>
      <c r="S9" s="17"/>
      <c r="T9" s="17"/>
      <c r="U9" s="17"/>
    </row>
    <row r="10" customFormat="false" ht="39.75" hidden="false" customHeight="true" outlineLevel="0" collapsed="false">
      <c r="A10" s="13" t="s">
        <v>36</v>
      </c>
      <c r="B10" s="13" t="s">
        <v>38</v>
      </c>
      <c r="C10" s="13" t="s">
        <v>43</v>
      </c>
      <c r="D10" s="13" t="s">
        <v>45</v>
      </c>
      <c r="E10" s="13" t="s">
        <v>46</v>
      </c>
      <c r="F10" s="13" t="s">
        <v>60</v>
      </c>
      <c r="G10" s="13" t="s">
        <v>61</v>
      </c>
      <c r="H10" s="13" t="s">
        <v>62</v>
      </c>
      <c r="I10" s="13" t="s">
        <v>63</v>
      </c>
      <c r="J10" s="13" t="s">
        <v>64</v>
      </c>
      <c r="K10" s="13" t="s">
        <v>65</v>
      </c>
      <c r="L10" s="13" t="s">
        <v>66</v>
      </c>
      <c r="M10" s="13" t="s">
        <v>67</v>
      </c>
      <c r="N10" s="13" t="s">
        <v>68</v>
      </c>
      <c r="O10" s="13" t="s">
        <v>69</v>
      </c>
      <c r="P10" s="13" t="s">
        <v>70</v>
      </c>
      <c r="Q10" s="13" t="s">
        <v>71</v>
      </c>
      <c r="R10" s="13" t="s">
        <v>72</v>
      </c>
      <c r="S10" s="13" t="s">
        <v>73</v>
      </c>
      <c r="T10" s="13" t="s">
        <v>74</v>
      </c>
      <c r="U10" s="13" t="s">
        <v>75</v>
      </c>
    </row>
    <row r="11" customFormat="false" ht="18" hidden="false" customHeight="true" outlineLevel="0" collapsed="false">
      <c r="A11" s="19" t="n">
        <f aca="false">IF('Exemple fiches indicateurs'!C11="","",'Exemple fiches indicateurs'!A11)</f>
        <v>1</v>
      </c>
      <c r="B11" s="20" t="str">
        <f aca="false">IF('Exemple fiches indicateurs'!C11="","",'Exemple fiches indicateurs'!C11)</f>
        <v>Taux de livraison à l’heure</v>
      </c>
      <c r="C11" s="19" t="str">
        <f aca="false">IF('Exemple fiches indicateurs'!C11="","",'Exemple fiches indicateurs'!H11)</f>
        <v>%</v>
      </c>
      <c r="D11" s="19" t="n">
        <f aca="false">IF('Exemple fiches indicateurs'!J11="","",'Exemple fiches indicateurs'!J11)</f>
        <v>95</v>
      </c>
      <c r="E11" s="19" t="n">
        <f aca="false">IF('Exemple fiches indicateurs'!K11="","",'Exemple fiches indicateurs'!K11)</f>
        <v>90</v>
      </c>
      <c r="F11" s="16" t="n">
        <v>94</v>
      </c>
      <c r="G11" s="16" t="n">
        <v>92</v>
      </c>
      <c r="H11" s="16" t="n">
        <v>89</v>
      </c>
      <c r="I11" s="16" t="n">
        <v>86</v>
      </c>
      <c r="J11" s="16" t="n">
        <v>90</v>
      </c>
      <c r="K11" s="16" t="n">
        <v>95</v>
      </c>
      <c r="L11" s="16"/>
      <c r="M11" s="16"/>
      <c r="N11" s="16"/>
      <c r="O11" s="16"/>
      <c r="P11" s="16"/>
      <c r="Q11" s="16"/>
      <c r="R11" s="21" t="n">
        <f aca="false">IF(COUNT(F11:Q11)=0,"",LOOKUP(9.99E+307,F11:Q11))</f>
        <v>95</v>
      </c>
      <c r="S11" s="21" t="n">
        <f aca="false">IF(COUNT(F11:Q11)=0,"",AVERAGE(F11:Q11))</f>
        <v>91</v>
      </c>
      <c r="T11" s="19" t="str">
        <f aca="false">IF(OR(R11="",D11="",E11=""),"",IF('Exemple fiches indicateurs'!$I11="Plus bas = mieux",IF(R11&lt;=D11,"Atteint",IF(R11&lt;=E11,"Vigilance","Alerte")),IF(R11&gt;=D11,"Atteint",IF(R11&gt;=E11,"Vigilance","Alerte"))))</f>
        <v>Atteint</v>
      </c>
      <c r="U11" s="19" t="n">
        <f aca="false">IF(OR(E11="",COUNT(F11:Q11)=0),"",IF('Exemple fiches indicateurs'!$I11="Plus bas = mieux",COUNTIF(F11:Q11,"&gt;"&amp;E11),COUNTIF(F11:Q11,"&lt;"&amp;E11)))</f>
        <v>2</v>
      </c>
    </row>
    <row r="12" customFormat="false" ht="18" hidden="false" customHeight="true" outlineLevel="0" collapsed="false">
      <c r="A12" s="19" t="n">
        <f aca="false">IF('Exemple fiches indicateurs'!C12="","",'Exemple fiches indicateurs'!A12)</f>
        <v>2</v>
      </c>
      <c r="B12" s="20" t="str">
        <f aca="false">IF('Exemple fiches indicateurs'!C12="","",'Exemple fiches indicateurs'!C12)</f>
        <v>Taux de rebut</v>
      </c>
      <c r="C12" s="19" t="str">
        <f aca="false">IF('Exemple fiches indicateurs'!C12="","",'Exemple fiches indicateurs'!H12)</f>
        <v>%</v>
      </c>
      <c r="D12" s="19" t="n">
        <f aca="false">IF('Exemple fiches indicateurs'!J12="","",'Exemple fiches indicateurs'!J12)</f>
        <v>2</v>
      </c>
      <c r="E12" s="19" t="n">
        <f aca="false">IF('Exemple fiches indicateurs'!K12="","",'Exemple fiches indicateurs'!K12)</f>
        <v>3.5</v>
      </c>
      <c r="F12" s="16" t="n">
        <v>2.4</v>
      </c>
      <c r="G12" s="16" t="n">
        <v>2.1</v>
      </c>
      <c r="H12" s="16" t="n">
        <v>3.8</v>
      </c>
      <c r="I12" s="16" t="n">
        <v>2.6</v>
      </c>
      <c r="J12" s="16" t="n">
        <v>2.2</v>
      </c>
      <c r="K12" s="16" t="n">
        <v>1.9</v>
      </c>
      <c r="L12" s="16"/>
      <c r="M12" s="16"/>
      <c r="N12" s="16"/>
      <c r="O12" s="16"/>
      <c r="P12" s="16"/>
      <c r="Q12" s="16"/>
      <c r="R12" s="21" t="n">
        <f aca="false">IF(COUNT(F12:Q12)=0,"",LOOKUP(9.99E+307,F12:Q12))</f>
        <v>1.9</v>
      </c>
      <c r="S12" s="21" t="n">
        <f aca="false">IF(COUNT(F12:Q12)=0,"",AVERAGE(F12:Q12))</f>
        <v>2.5</v>
      </c>
      <c r="T12" s="19" t="str">
        <f aca="false">IF(OR(R12="",D12="",E12=""),"",IF('Exemple fiches indicateurs'!$I12="Plus bas = mieux",IF(R12&lt;=D12,"Atteint",IF(R12&lt;=E12,"Vigilance","Alerte")),IF(R12&gt;=D12,"Atteint",IF(R12&gt;=E12,"Vigilance","Alerte"))))</f>
        <v>Atteint</v>
      </c>
      <c r="U12" s="19" t="n">
        <f aca="false">IF(OR(E12="",COUNT(F12:Q12)=0),"",IF('Exemple fiches indicateurs'!$I12="Plus bas = mieux",COUNTIF(F12:Q12,"&gt;"&amp;E12),COUNTIF(F12:Q12,"&lt;"&amp;E12)))</f>
        <v>1</v>
      </c>
    </row>
    <row r="13" customFormat="false" ht="18" hidden="false" customHeight="true" outlineLevel="0" collapsed="false">
      <c r="A13" s="19" t="n">
        <f aca="false">IF('Exemple fiches indicateurs'!C13="","",'Exemple fiches indicateurs'!A13)</f>
        <v>3</v>
      </c>
      <c r="B13" s="20" t="str">
        <f aca="false">IF('Exemple fiches indicateurs'!C13="","",'Exemple fiches indicateurs'!C13)</f>
        <v>Retours clients</v>
      </c>
      <c r="C13" s="19" t="str">
        <f aca="false">IF('Exemple fiches indicateurs'!C13="","",'Exemple fiches indicateurs'!H13)</f>
        <v>pour 1 000</v>
      </c>
      <c r="D13" s="19" t="n">
        <f aca="false">IF('Exemple fiches indicateurs'!J13="","",'Exemple fiches indicateurs'!J13)</f>
        <v>2</v>
      </c>
      <c r="E13" s="19" t="n">
        <f aca="false">IF('Exemple fiches indicateurs'!K13="","",'Exemple fiches indicateurs'!K13)</f>
        <v>5</v>
      </c>
      <c r="F13" s="16" t="n">
        <v>1.5</v>
      </c>
      <c r="G13" s="16" t="n">
        <v>2.5</v>
      </c>
      <c r="H13" s="16" t="n">
        <v>4</v>
      </c>
      <c r="I13" s="16" t="n">
        <v>3</v>
      </c>
      <c r="J13" s="16" t="n">
        <v>1.8</v>
      </c>
      <c r="K13" s="16" t="n">
        <v>1.2</v>
      </c>
      <c r="L13" s="16"/>
      <c r="M13" s="16"/>
      <c r="N13" s="16"/>
      <c r="O13" s="16"/>
      <c r="P13" s="16"/>
      <c r="Q13" s="16"/>
      <c r="R13" s="21" t="n">
        <f aca="false">IF(COUNT(F13:Q13)=0,"",LOOKUP(9.99E+307,F13:Q13))</f>
        <v>1.2</v>
      </c>
      <c r="S13" s="21" t="n">
        <f aca="false">IF(COUNT(F13:Q13)=0,"",AVERAGE(F13:Q13))</f>
        <v>2.33333333333333</v>
      </c>
      <c r="T13" s="19" t="str">
        <f aca="false">IF(OR(R13="",D13="",E13=""),"",IF('Exemple fiches indicateurs'!$I13="Plus bas = mieux",IF(R13&lt;=D13,"Atteint",IF(R13&lt;=E13,"Vigilance","Alerte")),IF(R13&gt;=D13,"Atteint",IF(R13&gt;=E13,"Vigilance","Alerte"))))</f>
        <v>Atteint</v>
      </c>
      <c r="U13" s="19" t="n">
        <f aca="false">IF(OR(E13="",COUNT(F13:Q13)=0),"",IF('Exemple fiches indicateurs'!$I13="Plus bas = mieux",COUNTIF(F13:Q13,"&gt;"&amp;E13),COUNTIF(F13:Q13,"&lt;"&amp;E13)))</f>
        <v>0</v>
      </c>
    </row>
    <row r="14" customFormat="false" ht="18" hidden="false" customHeight="true" outlineLevel="0" collapsed="false">
      <c r="A14" s="19" t="n">
        <f aca="false">IF('Exemple fiches indicateurs'!C14="","",'Exemple fiches indicateurs'!A14)</f>
        <v>4</v>
      </c>
      <c r="B14" s="20" t="str">
        <f aca="false">IF('Exemple fiches indicateurs'!C14="","",'Exemple fiches indicateurs'!C14)</f>
        <v>Réclamations clients</v>
      </c>
      <c r="C14" s="19" t="str">
        <f aca="false">IF('Exemple fiches indicateurs'!C14="","",'Exemple fiches indicateurs'!H14)</f>
        <v>nombre</v>
      </c>
      <c r="D14" s="19" t="n">
        <f aca="false">IF('Exemple fiches indicateurs'!J14="","",'Exemple fiches indicateurs'!J14)</f>
        <v>1</v>
      </c>
      <c r="E14" s="19" t="n">
        <f aca="false">IF('Exemple fiches indicateurs'!K14="","",'Exemple fiches indicateurs'!K14)</f>
        <v>3</v>
      </c>
      <c r="F14" s="16" t="n">
        <v>2</v>
      </c>
      <c r="G14" s="16" t="n">
        <v>1</v>
      </c>
      <c r="H14" s="16" t="n">
        <v>3</v>
      </c>
      <c r="I14" s="16" t="n">
        <v>4</v>
      </c>
      <c r="J14" s="16" t="n">
        <v>2</v>
      </c>
      <c r="K14" s="16" t="n">
        <v>1</v>
      </c>
      <c r="L14" s="16"/>
      <c r="M14" s="16"/>
      <c r="N14" s="16"/>
      <c r="O14" s="16"/>
      <c r="P14" s="16"/>
      <c r="Q14" s="16"/>
      <c r="R14" s="21" t="n">
        <f aca="false">IF(COUNT(F14:Q14)=0,"",LOOKUP(9.99E+307,F14:Q14))</f>
        <v>1</v>
      </c>
      <c r="S14" s="21" t="n">
        <f aca="false">IF(COUNT(F14:Q14)=0,"",AVERAGE(F14:Q14))</f>
        <v>2.16666666666667</v>
      </c>
      <c r="T14" s="19" t="str">
        <f aca="false">IF(OR(R14="",D14="",E14=""),"",IF('Exemple fiches indicateurs'!$I14="Plus bas = mieux",IF(R14&lt;=D14,"Atteint",IF(R14&lt;=E14,"Vigilance","Alerte")),IF(R14&gt;=D14,"Atteint",IF(R14&gt;=E14,"Vigilance","Alerte"))))</f>
        <v>Atteint</v>
      </c>
      <c r="U14" s="19" t="n">
        <f aca="false">IF(OR(E14="",COUNT(F14:Q14)=0),"",IF('Exemple fiches indicateurs'!$I14="Plus bas = mieux",COUNTIF(F14:Q14,"&gt;"&amp;E14),COUNTIF(F14:Q14,"&lt;"&amp;E14)))</f>
        <v>1</v>
      </c>
    </row>
    <row r="15" customFormat="false" ht="18" hidden="false" customHeight="true" outlineLevel="0" collapsed="false">
      <c r="A15" s="19" t="n">
        <f aca="false">IF('Exemple fiches indicateurs'!C15="","",'Exemple fiches indicateurs'!A15)</f>
        <v>5</v>
      </c>
      <c r="B15" s="20" t="str">
        <f aca="false">IF('Exemple fiches indicateurs'!C15="","",'Exemple fiches indicateurs'!C15)</f>
        <v>Délai moyen de réponse aux réclamations</v>
      </c>
      <c r="C15" s="19" t="str">
        <f aca="false">IF('Exemple fiches indicateurs'!C15="","",'Exemple fiches indicateurs'!H15)</f>
        <v>jours ouvrés</v>
      </c>
      <c r="D15" s="19" t="n">
        <f aca="false">IF('Exemple fiches indicateurs'!J15="","",'Exemple fiches indicateurs'!J15)</f>
        <v>5</v>
      </c>
      <c r="E15" s="19" t="n">
        <f aca="false">IF('Exemple fiches indicateurs'!K15="","",'Exemple fiches indicateurs'!K15)</f>
        <v>8</v>
      </c>
      <c r="F15" s="16" t="n">
        <v>4</v>
      </c>
      <c r="G15" s="16" t="n">
        <v>6</v>
      </c>
      <c r="H15" s="16" t="n">
        <v>9</v>
      </c>
      <c r="I15" s="16" t="n">
        <v>7</v>
      </c>
      <c r="J15" s="16" t="n">
        <v>5</v>
      </c>
      <c r="K15" s="16" t="n">
        <v>4</v>
      </c>
      <c r="L15" s="16"/>
      <c r="M15" s="16"/>
      <c r="N15" s="16"/>
      <c r="O15" s="16"/>
      <c r="P15" s="16"/>
      <c r="Q15" s="16"/>
      <c r="R15" s="21" t="n">
        <f aca="false">IF(COUNT(F15:Q15)=0,"",LOOKUP(9.99E+307,F15:Q15))</f>
        <v>4</v>
      </c>
      <c r="S15" s="21" t="n">
        <f aca="false">IF(COUNT(F15:Q15)=0,"",AVERAGE(F15:Q15))</f>
        <v>5.83333333333333</v>
      </c>
      <c r="T15" s="19" t="str">
        <f aca="false">IF(OR(R15="",D15="",E15=""),"",IF('Exemple fiches indicateurs'!$I15="Plus bas = mieux",IF(R15&lt;=D15,"Atteint",IF(R15&lt;=E15,"Vigilance","Alerte")),IF(R15&gt;=D15,"Atteint",IF(R15&gt;=E15,"Vigilance","Alerte"))))</f>
        <v>Atteint</v>
      </c>
      <c r="U15" s="19" t="n">
        <f aca="false">IF(OR(E15="",COUNT(F15:Q15)=0),"",IF('Exemple fiches indicateurs'!$I15="Plus bas = mieux",COUNTIF(F15:Q15,"&gt;"&amp;E15),COUNTIF(F15:Q15,"&lt;"&amp;E15)))</f>
        <v>1</v>
      </c>
    </row>
    <row r="16" customFormat="false" ht="18" hidden="false" customHeight="true" outlineLevel="0" collapsed="false">
      <c r="A16" s="19" t="n">
        <f aca="false">IF('Exemple fiches indicateurs'!C16="","",'Exemple fiches indicateurs'!A16)</f>
        <v>6</v>
      </c>
      <c r="B16" s="20" t="str">
        <f aca="false">IF('Exemple fiches indicateurs'!C16="","",'Exemple fiches indicateurs'!C16)</f>
        <v>Actions correctives dans les délais</v>
      </c>
      <c r="C16" s="19" t="str">
        <f aca="false">IF('Exemple fiches indicateurs'!C16="","",'Exemple fiches indicateurs'!H16)</f>
        <v>%</v>
      </c>
      <c r="D16" s="19" t="n">
        <f aca="false">IF('Exemple fiches indicateurs'!J16="","",'Exemple fiches indicateurs'!J16)</f>
        <v>90</v>
      </c>
      <c r="E16" s="19" t="n">
        <f aca="false">IF('Exemple fiches indicateurs'!K16="","",'Exemple fiches indicateurs'!K16)</f>
        <v>75</v>
      </c>
      <c r="F16" s="16"/>
      <c r="G16" s="16"/>
      <c r="H16" s="16" t="n">
        <v>78</v>
      </c>
      <c r="I16" s="16"/>
      <c r="J16" s="16"/>
      <c r="K16" s="16" t="n">
        <v>88</v>
      </c>
      <c r="L16" s="16"/>
      <c r="M16" s="16"/>
      <c r="N16" s="16"/>
      <c r="O16" s="16"/>
      <c r="P16" s="16"/>
      <c r="Q16" s="16"/>
      <c r="R16" s="21" t="n">
        <f aca="false">IF(COUNT(F16:Q16)=0,"",LOOKUP(9.99E+307,F16:Q16))</f>
        <v>88</v>
      </c>
      <c r="S16" s="21" t="n">
        <f aca="false">IF(COUNT(F16:Q16)=0,"",AVERAGE(F16:Q16))</f>
        <v>83</v>
      </c>
      <c r="T16" s="19" t="str">
        <f aca="false">IF(OR(R16="",D16="",E16=""),"",IF('Exemple fiches indicateurs'!$I16="Plus bas = mieux",IF(R16&lt;=D16,"Atteint",IF(R16&lt;=E16,"Vigilance","Alerte")),IF(R16&gt;=D16,"Atteint",IF(R16&gt;=E16,"Vigilance","Alerte"))))</f>
        <v>Vigilance</v>
      </c>
      <c r="U16" s="19" t="n">
        <f aca="false">IF(OR(E16="",COUNT(F16:Q16)=0),"",IF('Exemple fiches indicateurs'!$I16="Plus bas = mieux",COUNTIF(F16:Q16,"&gt;"&amp;E16),COUNTIF(F16:Q16,"&lt;"&amp;E16)))</f>
        <v>0</v>
      </c>
    </row>
    <row r="17" customFormat="false" ht="18" hidden="false" customHeight="true" outlineLevel="0" collapsed="false">
      <c r="A17" s="19" t="n">
        <f aca="false">IF('Exemple fiches indicateurs'!C17="","",'Exemple fiches indicateurs'!A17)</f>
        <v>7</v>
      </c>
      <c r="B17" s="20" t="str">
        <f aca="false">IF('Exemple fiches indicateurs'!C17="","",'Exemple fiches indicateurs'!C17)</f>
        <v>Score moyen des fournisseurs critiques</v>
      </c>
      <c r="C17" s="19" t="str">
        <f aca="false">IF('Exemple fiches indicateurs'!C17="","",'Exemple fiches indicateurs'!H17)</f>
        <v>%</v>
      </c>
      <c r="D17" s="19" t="n">
        <f aca="false">IF('Exemple fiches indicateurs'!J17="","",'Exemple fiches indicateurs'!J17)</f>
        <v>80</v>
      </c>
      <c r="E17" s="19" t="n">
        <f aca="false">IF('Exemple fiches indicateurs'!K17="","",'Exemple fiches indicateurs'!K17)</f>
        <v>65</v>
      </c>
      <c r="F17" s="16"/>
      <c r="G17" s="16"/>
      <c r="H17" s="16" t="n">
        <v>68</v>
      </c>
      <c r="I17" s="16"/>
      <c r="J17" s="16"/>
      <c r="K17" s="16" t="n">
        <v>72</v>
      </c>
      <c r="L17" s="16"/>
      <c r="M17" s="16"/>
      <c r="N17" s="16"/>
      <c r="O17" s="16"/>
      <c r="P17" s="16"/>
      <c r="Q17" s="16"/>
      <c r="R17" s="21" t="n">
        <f aca="false">IF(COUNT(F17:Q17)=0,"",LOOKUP(9.99E+307,F17:Q17))</f>
        <v>72</v>
      </c>
      <c r="S17" s="21" t="n">
        <f aca="false">IF(COUNT(F17:Q17)=0,"",AVERAGE(F17:Q17))</f>
        <v>70</v>
      </c>
      <c r="T17" s="19" t="str">
        <f aca="false">IF(OR(R17="",D17="",E17=""),"",IF('Exemple fiches indicateurs'!$I17="Plus bas = mieux",IF(R17&lt;=D17,"Atteint",IF(R17&lt;=E17,"Vigilance","Alerte")),IF(R17&gt;=D17,"Atteint",IF(R17&gt;=E17,"Vigilance","Alerte"))))</f>
        <v>Vigilance</v>
      </c>
      <c r="U17" s="19" t="n">
        <f aca="false">IF(OR(E17="",COUNT(F17:Q17)=0),"",IF('Exemple fiches indicateurs'!$I17="Plus bas = mieux",COUNTIF(F17:Q17,"&gt;"&amp;E17),COUNTIF(F17:Q17,"&lt;"&amp;E17)))</f>
        <v>0</v>
      </c>
    </row>
    <row r="18" customFormat="false" ht="18" hidden="false" customHeight="true" outlineLevel="0" collapsed="false">
      <c r="A18" s="19" t="n">
        <f aca="false">IF('Exemple fiches indicateurs'!C18="","",'Exemple fiches indicateurs'!A18)</f>
        <v>8</v>
      </c>
      <c r="B18" s="20" t="str">
        <f aca="false">IF('Exemple fiches indicateurs'!C18="","",'Exemple fiches indicateurs'!C18)</f>
        <v>Satisfaction client</v>
      </c>
      <c r="C18" s="19" t="str">
        <f aca="false">IF('Exemple fiches indicateurs'!C18="","",'Exemple fiches indicateurs'!H18)</f>
        <v>note sur 5</v>
      </c>
      <c r="D18" s="19" t="n">
        <f aca="false">IF('Exemple fiches indicateurs'!J18="","",'Exemple fiches indicateurs'!J18)</f>
        <v>4.2</v>
      </c>
      <c r="E18" s="19" t="n">
        <f aca="false">IF('Exemple fiches indicateurs'!K18="","",'Exemple fiches indicateurs'!K18)</f>
        <v>3.8</v>
      </c>
      <c r="F18" s="16"/>
      <c r="G18" s="16"/>
      <c r="H18" s="16"/>
      <c r="I18" s="16"/>
      <c r="J18" s="16"/>
      <c r="K18" s="16" t="n">
        <v>4.1</v>
      </c>
      <c r="L18" s="16"/>
      <c r="M18" s="16"/>
      <c r="N18" s="16"/>
      <c r="O18" s="16"/>
      <c r="P18" s="16"/>
      <c r="Q18" s="16"/>
      <c r="R18" s="21" t="n">
        <f aca="false">IF(COUNT(F18:Q18)=0,"",LOOKUP(9.99E+307,F18:Q18))</f>
        <v>4.1</v>
      </c>
      <c r="S18" s="21" t="n">
        <f aca="false">IF(COUNT(F18:Q18)=0,"",AVERAGE(F18:Q18))</f>
        <v>4.1</v>
      </c>
      <c r="T18" s="19" t="str">
        <f aca="false">IF(OR(R18="",D18="",E18=""),"",IF('Exemple fiches indicateurs'!$I18="Plus bas = mieux",IF(R18&lt;=D18,"Atteint",IF(R18&lt;=E18,"Vigilance","Alerte")),IF(R18&gt;=D18,"Atteint",IF(R18&gt;=E18,"Vigilance","Alerte"))))</f>
        <v>Vigilance</v>
      </c>
      <c r="U18" s="19" t="n">
        <f aca="false">IF(OR(E18="",COUNT(F18:Q18)=0),"",IF('Exemple fiches indicateurs'!$I18="Plus bas = mieux",COUNTIF(F18:Q18,"&gt;"&amp;E18),COUNTIF(F18:Q18,"&lt;"&amp;E18)))</f>
        <v>0</v>
      </c>
    </row>
    <row r="19" customFormat="false" ht="30" hidden="false" customHeight="true" outlineLevel="0" collapsed="false">
      <c r="A19" s="19" t="n">
        <f aca="false">IF('Exemple fiches indicateurs'!C19="","",'Exemple fiches indicateurs'!A19)</f>
        <v>9</v>
      </c>
      <c r="B19" s="20" t="str">
        <f aca="false">IF('Exemple fiches indicateurs'!C19="","",'Exemple fiches indicateurs'!C19)</f>
        <v>Réalisation du programme d’audit</v>
      </c>
      <c r="C19" s="19" t="str">
        <f aca="false">IF('Exemple fiches indicateurs'!C19="","",'Exemple fiches indicateurs'!H19)</f>
        <v>%</v>
      </c>
      <c r="D19" s="19" t="n">
        <f aca="false">IF('Exemple fiches indicateurs'!J19="","",'Exemple fiches indicateurs'!J19)</f>
        <v>100</v>
      </c>
      <c r="E19" s="19" t="n">
        <f aca="false">IF('Exemple fiches indicateurs'!K19="","",'Exemple fiches indicateurs'!K19)</f>
        <v>80</v>
      </c>
      <c r="F19" s="16"/>
      <c r="G19" s="16"/>
      <c r="H19" s="16"/>
      <c r="I19" s="16"/>
      <c r="J19" s="16"/>
      <c r="K19" s="16"/>
      <c r="L19" s="16"/>
      <c r="M19" s="16"/>
      <c r="N19" s="16"/>
      <c r="O19" s="16"/>
      <c r="P19" s="16"/>
      <c r="Q19" s="16"/>
      <c r="R19" s="21" t="str">
        <f aca="false">IF(COUNT(F19:Q19)=0,"",LOOKUP(9.99E+307,F19:Q19))</f>
        <v/>
      </c>
      <c r="S19" s="21" t="str">
        <f aca="false">IF(COUNT(F19:Q19)=0,"",AVERAGE(F19:Q19))</f>
        <v/>
      </c>
      <c r="T19" s="19" t="str">
        <f aca="false">IF(OR(R19="",D19="",E19=""),"",IF('Exemple fiches indicateurs'!$I19="Plus bas = mieux",IF(R19&lt;=D19,"Atteint",IF(R19&lt;=E19,"Vigilance","Alerte")),IF(R19&gt;=D19,"Atteint",IF(R19&gt;=E19,"Vigilance","Alerte"))))</f>
        <v/>
      </c>
      <c r="U19" s="19" t="str">
        <f aca="false">IF(OR(E19="",COUNT(F19:Q19)=0),"",IF('Exemple fiches indicateurs'!$I19="Plus bas = mieux",COUNTIF(F19:Q19,"&gt;"&amp;E19),COUNTIF(F19:Q19,"&lt;"&amp;E19)))</f>
        <v/>
      </c>
    </row>
    <row r="20" customFormat="false" ht="30" hidden="false" customHeight="true" outlineLevel="0" collapsed="false">
      <c r="A20" s="19" t="n">
        <f aca="false">IF('Exemple fiches indicateurs'!C20="","",'Exemple fiches indicateurs'!A20)</f>
        <v>10</v>
      </c>
      <c r="B20" s="20" t="str">
        <f aca="false">IF('Exemple fiches indicateurs'!C20="","",'Exemple fiches indicateurs'!C20)</f>
        <v>Objectifs qualité atteints</v>
      </c>
      <c r="C20" s="19" t="str">
        <f aca="false">IF('Exemple fiches indicateurs'!C20="","",'Exemple fiches indicateurs'!H20)</f>
        <v>%</v>
      </c>
      <c r="D20" s="19" t="n">
        <f aca="false">IF('Exemple fiches indicateurs'!J20="","",'Exemple fiches indicateurs'!J20)</f>
        <v>80</v>
      </c>
      <c r="E20" s="19" t="n">
        <f aca="false">IF('Exemple fiches indicateurs'!K20="","",'Exemple fiches indicateurs'!K20)</f>
        <v>60</v>
      </c>
      <c r="F20" s="16"/>
      <c r="G20" s="16"/>
      <c r="H20" s="16"/>
      <c r="I20" s="16"/>
      <c r="J20" s="16"/>
      <c r="K20" s="16"/>
      <c r="L20" s="16"/>
      <c r="M20" s="16"/>
      <c r="N20" s="16"/>
      <c r="O20" s="16"/>
      <c r="P20" s="16"/>
      <c r="Q20" s="16"/>
      <c r="R20" s="21" t="str">
        <f aca="false">IF(COUNT(F20:Q20)=0,"",LOOKUP(9.99E+307,F20:Q20))</f>
        <v/>
      </c>
      <c r="S20" s="21" t="str">
        <f aca="false">IF(COUNT(F20:Q20)=0,"",AVERAGE(F20:Q20))</f>
        <v/>
      </c>
      <c r="T20" s="19" t="str">
        <f aca="false">IF(OR(R20="",D20="",E20=""),"",IF('Exemple fiches indicateurs'!$I20="Plus bas = mieux",IF(R20&lt;=D20,"Atteint",IF(R20&lt;=E20,"Vigilance","Alerte")),IF(R20&gt;=D20,"Atteint",IF(R20&gt;=E20,"Vigilance","Alerte"))))</f>
        <v/>
      </c>
      <c r="U20" s="19" t="str">
        <f aca="false">IF(OR(E20="",COUNT(F20:Q20)=0),"",IF('Exemple fiches indicateurs'!$I20="Plus bas = mieux",COUNTIF(F20:Q20,"&gt;"&amp;E20),COUNTIF(F20:Q20,"&lt;"&amp;E20)))</f>
        <v/>
      </c>
    </row>
    <row r="21" customFormat="false" ht="30" hidden="false" customHeight="true" outlineLevel="0" collapsed="false">
      <c r="A21" s="19" t="str">
        <f aca="false">IF('Exemple fiches indicateurs'!C21="","",'Exemple fiches indicateurs'!A21)</f>
        <v/>
      </c>
      <c r="B21" s="20" t="str">
        <f aca="false">IF('Exemple fiches indicateurs'!C21="","",'Exemple fiches indicateurs'!C21)</f>
        <v/>
      </c>
      <c r="C21" s="19" t="str">
        <f aca="false">IF('Exemple fiches indicateurs'!C21="","",'Exemple fiches indicateurs'!H21)</f>
        <v/>
      </c>
      <c r="D21" s="19" t="str">
        <f aca="false">IF('Exemple fiches indicateurs'!J21="","",'Exemple fiches indicateurs'!J21)</f>
        <v/>
      </c>
      <c r="E21" s="19" t="str">
        <f aca="false">IF('Exemple fiches indicateurs'!K21="","",'Exemple fiches indicateurs'!K21)</f>
        <v/>
      </c>
      <c r="F21" s="16"/>
      <c r="G21" s="16"/>
      <c r="H21" s="16"/>
      <c r="I21" s="16"/>
      <c r="J21" s="16"/>
      <c r="K21" s="16"/>
      <c r="L21" s="16"/>
      <c r="M21" s="16"/>
      <c r="N21" s="16"/>
      <c r="O21" s="16"/>
      <c r="P21" s="16"/>
      <c r="Q21" s="16"/>
      <c r="R21" s="21" t="str">
        <f aca="false">IF(COUNT(F21:Q21)=0,"",LOOKUP(9.99E+307,F21:Q21))</f>
        <v/>
      </c>
      <c r="S21" s="21" t="str">
        <f aca="false">IF(COUNT(F21:Q21)=0,"",AVERAGE(F21:Q21))</f>
        <v/>
      </c>
      <c r="T21" s="19" t="str">
        <f aca="false">IF(OR(R21="",D21="",E21=""),"",IF('Exemple fiches indicateurs'!$I21="Plus bas = mieux",IF(R21&lt;=D21,"Atteint",IF(R21&lt;=E21,"Vigilance","Alerte")),IF(R21&gt;=D21,"Atteint",IF(R21&gt;=E21,"Vigilance","Alerte"))))</f>
        <v/>
      </c>
      <c r="U21" s="19" t="str">
        <f aca="false">IF(OR(E21="",COUNT(F21:Q21)=0),"",IF('Exemple fiches indicateurs'!$I21="Plus bas = mieux",COUNTIF(F21:Q21,"&gt;"&amp;E21),COUNTIF(F21:Q21,"&lt;"&amp;E21)))</f>
        <v/>
      </c>
    </row>
    <row r="22" customFormat="false" ht="30" hidden="false" customHeight="true" outlineLevel="0" collapsed="false">
      <c r="A22" s="19" t="str">
        <f aca="false">IF('Exemple fiches indicateurs'!C22="","",'Exemple fiches indicateurs'!A22)</f>
        <v/>
      </c>
      <c r="B22" s="20" t="str">
        <f aca="false">IF('Exemple fiches indicateurs'!C22="","",'Exemple fiches indicateurs'!C22)</f>
        <v/>
      </c>
      <c r="C22" s="19" t="str">
        <f aca="false">IF('Exemple fiches indicateurs'!C22="","",'Exemple fiches indicateurs'!H22)</f>
        <v/>
      </c>
      <c r="D22" s="19" t="str">
        <f aca="false">IF('Exemple fiches indicateurs'!J22="","",'Exemple fiches indicateurs'!J22)</f>
        <v/>
      </c>
      <c r="E22" s="19" t="str">
        <f aca="false">IF('Exemple fiches indicateurs'!K22="","",'Exemple fiches indicateurs'!K22)</f>
        <v/>
      </c>
      <c r="F22" s="16"/>
      <c r="G22" s="16"/>
      <c r="H22" s="16"/>
      <c r="I22" s="16"/>
      <c r="J22" s="16"/>
      <c r="K22" s="16"/>
      <c r="L22" s="16"/>
      <c r="M22" s="16"/>
      <c r="N22" s="16"/>
      <c r="O22" s="16"/>
      <c r="P22" s="16"/>
      <c r="Q22" s="16"/>
      <c r="R22" s="21" t="str">
        <f aca="false">IF(COUNT(F22:Q22)=0,"",LOOKUP(9.99E+307,F22:Q22))</f>
        <v/>
      </c>
      <c r="S22" s="21" t="str">
        <f aca="false">IF(COUNT(F22:Q22)=0,"",AVERAGE(F22:Q22))</f>
        <v/>
      </c>
      <c r="T22" s="19" t="str">
        <f aca="false">IF(OR(R22="",D22="",E22=""),"",IF('Exemple fiches indicateurs'!$I22="Plus bas = mieux",IF(R22&lt;=D22,"Atteint",IF(R22&lt;=E22,"Vigilance","Alerte")),IF(R22&gt;=D22,"Atteint",IF(R22&gt;=E22,"Vigilance","Alerte"))))</f>
        <v/>
      </c>
      <c r="U22" s="19" t="str">
        <f aca="false">IF(OR(E22="",COUNT(F22:Q22)=0),"",IF('Exemple fiches indicateurs'!$I22="Plus bas = mieux",COUNTIF(F22:Q22,"&gt;"&amp;E22),COUNTIF(F22:Q22,"&lt;"&amp;E22)))</f>
        <v/>
      </c>
    </row>
    <row r="23" customFormat="false" ht="30" hidden="false" customHeight="true" outlineLevel="0" collapsed="false">
      <c r="A23" s="19" t="str">
        <f aca="false">IF('Exemple fiches indicateurs'!C23="","",'Exemple fiches indicateurs'!A23)</f>
        <v/>
      </c>
      <c r="B23" s="20" t="str">
        <f aca="false">IF('Exemple fiches indicateurs'!C23="","",'Exemple fiches indicateurs'!C23)</f>
        <v/>
      </c>
      <c r="C23" s="19" t="str">
        <f aca="false">IF('Exemple fiches indicateurs'!C23="","",'Exemple fiches indicateurs'!H23)</f>
        <v/>
      </c>
      <c r="D23" s="19" t="str">
        <f aca="false">IF('Exemple fiches indicateurs'!J23="","",'Exemple fiches indicateurs'!J23)</f>
        <v/>
      </c>
      <c r="E23" s="19" t="str">
        <f aca="false">IF('Exemple fiches indicateurs'!K23="","",'Exemple fiches indicateurs'!K23)</f>
        <v/>
      </c>
      <c r="F23" s="16"/>
      <c r="G23" s="16"/>
      <c r="H23" s="16"/>
      <c r="I23" s="16"/>
      <c r="J23" s="16"/>
      <c r="K23" s="16"/>
      <c r="L23" s="16"/>
      <c r="M23" s="16"/>
      <c r="N23" s="16"/>
      <c r="O23" s="16"/>
      <c r="P23" s="16"/>
      <c r="Q23" s="16"/>
      <c r="R23" s="21" t="str">
        <f aca="false">IF(COUNT(F23:Q23)=0,"",LOOKUP(9.99E+307,F23:Q23))</f>
        <v/>
      </c>
      <c r="S23" s="21" t="str">
        <f aca="false">IF(COUNT(F23:Q23)=0,"",AVERAGE(F23:Q23))</f>
        <v/>
      </c>
      <c r="T23" s="19" t="str">
        <f aca="false">IF(OR(R23="",D23="",E23=""),"",IF('Exemple fiches indicateurs'!$I23="Plus bas = mieux",IF(R23&lt;=D23,"Atteint",IF(R23&lt;=E23,"Vigilance","Alerte")),IF(R23&gt;=D23,"Atteint",IF(R23&gt;=E23,"Vigilance","Alerte"))))</f>
        <v/>
      </c>
      <c r="U23" s="19" t="str">
        <f aca="false">IF(OR(E23="",COUNT(F23:Q23)=0),"",IF('Exemple fiches indicateurs'!$I23="Plus bas = mieux",COUNTIF(F23:Q23,"&gt;"&amp;E23),COUNTIF(F23:Q23,"&lt;"&amp;E23)))</f>
        <v/>
      </c>
    </row>
    <row r="24" customFormat="false" ht="30" hidden="false" customHeight="true" outlineLevel="0" collapsed="false">
      <c r="A24" s="19" t="str">
        <f aca="false">IF('Exemple fiches indicateurs'!C24="","",'Exemple fiches indicateurs'!A24)</f>
        <v/>
      </c>
      <c r="B24" s="20" t="str">
        <f aca="false">IF('Exemple fiches indicateurs'!C24="","",'Exemple fiches indicateurs'!C24)</f>
        <v/>
      </c>
      <c r="C24" s="19" t="str">
        <f aca="false">IF('Exemple fiches indicateurs'!C24="","",'Exemple fiches indicateurs'!H24)</f>
        <v/>
      </c>
      <c r="D24" s="19" t="str">
        <f aca="false">IF('Exemple fiches indicateurs'!J24="","",'Exemple fiches indicateurs'!J24)</f>
        <v/>
      </c>
      <c r="E24" s="19" t="str">
        <f aca="false">IF('Exemple fiches indicateurs'!K24="","",'Exemple fiches indicateurs'!K24)</f>
        <v/>
      </c>
      <c r="F24" s="16"/>
      <c r="G24" s="16"/>
      <c r="H24" s="16"/>
      <c r="I24" s="16"/>
      <c r="J24" s="16"/>
      <c r="K24" s="16"/>
      <c r="L24" s="16"/>
      <c r="M24" s="16"/>
      <c r="N24" s="16"/>
      <c r="O24" s="16"/>
      <c r="P24" s="16"/>
      <c r="Q24" s="16"/>
      <c r="R24" s="21" t="str">
        <f aca="false">IF(COUNT(F24:Q24)=0,"",LOOKUP(9.99E+307,F24:Q24))</f>
        <v/>
      </c>
      <c r="S24" s="21" t="str">
        <f aca="false">IF(COUNT(F24:Q24)=0,"",AVERAGE(F24:Q24))</f>
        <v/>
      </c>
      <c r="T24" s="19" t="str">
        <f aca="false">IF(OR(R24="",D24="",E24=""),"",IF('Exemple fiches indicateurs'!$I24="Plus bas = mieux",IF(R24&lt;=D24,"Atteint",IF(R24&lt;=E24,"Vigilance","Alerte")),IF(R24&gt;=D24,"Atteint",IF(R24&gt;=E24,"Vigilance","Alerte"))))</f>
        <v/>
      </c>
      <c r="U24" s="19" t="str">
        <f aca="false">IF(OR(E24="",COUNT(F24:Q24)=0),"",IF('Exemple fiches indicateurs'!$I24="Plus bas = mieux",COUNTIF(F24:Q24,"&gt;"&amp;E24),COUNTIF(F24:Q24,"&lt;"&amp;E24)))</f>
        <v/>
      </c>
    </row>
    <row r="25" customFormat="false" ht="30" hidden="false" customHeight="true" outlineLevel="0" collapsed="false">
      <c r="A25" s="19" t="str">
        <f aca="false">IF('Exemple fiches indicateurs'!C25="","",'Exemple fiches indicateurs'!A25)</f>
        <v/>
      </c>
      <c r="B25" s="20" t="str">
        <f aca="false">IF('Exemple fiches indicateurs'!C25="","",'Exemple fiches indicateurs'!C25)</f>
        <v/>
      </c>
      <c r="C25" s="19" t="str">
        <f aca="false">IF('Exemple fiches indicateurs'!C25="","",'Exemple fiches indicateurs'!H25)</f>
        <v/>
      </c>
      <c r="D25" s="19" t="str">
        <f aca="false">IF('Exemple fiches indicateurs'!J25="","",'Exemple fiches indicateurs'!J25)</f>
        <v/>
      </c>
      <c r="E25" s="19" t="str">
        <f aca="false">IF('Exemple fiches indicateurs'!K25="","",'Exemple fiches indicateurs'!K25)</f>
        <v/>
      </c>
      <c r="F25" s="16"/>
      <c r="G25" s="16"/>
      <c r="H25" s="16"/>
      <c r="I25" s="16"/>
      <c r="J25" s="16"/>
      <c r="K25" s="16"/>
      <c r="L25" s="16"/>
      <c r="M25" s="16"/>
      <c r="N25" s="16"/>
      <c r="O25" s="16"/>
      <c r="P25" s="16"/>
      <c r="Q25" s="16"/>
      <c r="R25" s="21" t="str">
        <f aca="false">IF(COUNT(F25:Q25)=0,"",LOOKUP(9.99E+307,F25:Q25))</f>
        <v/>
      </c>
      <c r="S25" s="21" t="str">
        <f aca="false">IF(COUNT(F25:Q25)=0,"",AVERAGE(F25:Q25))</f>
        <v/>
      </c>
      <c r="T25" s="19" t="str">
        <f aca="false">IF(OR(R25="",D25="",E25=""),"",IF('Exemple fiches indicateurs'!$I25="Plus bas = mieux",IF(R25&lt;=D25,"Atteint",IF(R25&lt;=E25,"Vigilance","Alerte")),IF(R25&gt;=D25,"Atteint",IF(R25&gt;=E25,"Vigilance","Alerte"))))</f>
        <v/>
      </c>
      <c r="U25" s="19" t="str">
        <f aca="false">IF(OR(E25="",COUNT(F25:Q25)=0),"",IF('Exemple fiches indicateurs'!$I25="Plus bas = mieux",COUNTIF(F25:Q25,"&gt;"&amp;E25),COUNTIF(F25:Q25,"&lt;"&amp;E25)))</f>
        <v/>
      </c>
    </row>
  </sheetData>
  <mergeCells count="3">
    <mergeCell ref="A9:E9"/>
    <mergeCell ref="F9:Q9"/>
    <mergeCell ref="R9:U9"/>
  </mergeCells>
  <conditionalFormatting sqref="T11:T25">
    <cfRule type="expression" priority="2" aboveAverage="0" equalAverage="0" bottom="0" percent="0" rank="0" text="" dxfId="1">
      <formula>$T11="Atteint"</formula>
    </cfRule>
    <cfRule type="expression" priority="3" aboveAverage="0" equalAverage="0" bottom="0" percent="0" rank="0" text="" dxfId="2">
      <formula>$T11="Vigilance"</formula>
    </cfRule>
    <cfRule type="expression" priority="4" aboveAverage="0" equalAverage="0" bottom="0" percent="0" rank="0" text="" dxfId="3">
      <formula>$T11="Alerte"</formula>
    </cfRule>
  </conditionalFormatting>
  <conditionalFormatting sqref="F11:Q25">
    <cfRule type="expression" priority="5" aboveAverage="0" equalAverage="0" bottom="0" percent="0" rank="0" text="" dxfId="3">
      <formula>AND(F11&lt;&gt;"",$E11&lt;&gt;"",IF('Exemple fiches indicateurs'!$I11="Plus bas = mieux",F11&gt;$E11,F11&lt;$E11))</formula>
    </cfRule>
  </conditionalFormatting>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C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34"/>
  </cols>
  <sheetData>
    <row r="1" customFormat="false" ht="21.75" hidden="false" customHeight="true" outlineLevel="0" collapsed="false">
      <c r="A1" s="1" t="s">
        <v>151</v>
      </c>
      <c r="B1" s="2"/>
      <c r="C1" s="2"/>
    </row>
    <row r="2" customFormat="false" ht="15" hidden="false" customHeight="false" outlineLevel="0" collapsed="false">
      <c r="A2" s="22" t="s">
        <v>152</v>
      </c>
    </row>
    <row r="3" customFormat="false" ht="15" hidden="false" customHeight="false" outlineLevel="0" collapsed="false">
      <c r="A3" s="13" t="s">
        <v>41</v>
      </c>
      <c r="B3" s="13" t="s">
        <v>44</v>
      </c>
    </row>
    <row r="4" customFormat="false" ht="15" hidden="false" customHeight="false" outlineLevel="0" collapsed="false">
      <c r="A4" s="15" t="s">
        <v>153</v>
      </c>
      <c r="B4" s="15" t="s">
        <v>85</v>
      </c>
    </row>
    <row r="5" customFormat="false" ht="15" hidden="false" customHeight="false" outlineLevel="0" collapsed="false">
      <c r="A5" s="15" t="s">
        <v>82</v>
      </c>
      <c r="B5" s="15" t="s">
        <v>93</v>
      </c>
    </row>
    <row r="6" customFormat="false" ht="15" hidden="false" customHeight="false" outlineLevel="0" collapsed="false">
      <c r="A6" s="15" t="s">
        <v>118</v>
      </c>
    </row>
    <row r="7" customFormat="false" ht="15" hidden="false" customHeight="false" outlineLevel="0" collapsed="false">
      <c r="A7" s="15" t="s">
        <v>132</v>
      </c>
    </row>
    <row r="8" customFormat="false" ht="15" hidden="false" customHeight="false" outlineLevel="0" collapsed="false">
      <c r="A8" s="15" t="s">
        <v>140</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2026-10-21T14:10:15Z</dcterms:created>
  <dc:creator>openpyxl</dc:creator>
  <dc:description/>
  <dc:language>en-US</dc:language>
  <cp:lastModifiedBy/>
  <dcterms:modified xsi:type="dcterms:W3CDTF">2026-10-21T14:10:15Z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