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Matière et fabrications" sheetId="2" state="visible" r:id="rId4"/>
    <sheet name="Expéditions" sheetId="3" state="visible" r:id="rId5"/>
    <sheet name="Exercice de rappel" sheetId="4" state="visible" r:id="rId6"/>
    <sheet name="Exemple fabrications" sheetId="5" state="visible" r:id="rId7"/>
    <sheet name="Exemple expéditions" sheetId="6" state="visible" r:id="rId8"/>
    <sheet name="Exemple exercice" sheetId="7" state="visible" r:id="rId9"/>
  </sheets>
  <definedNames>
    <definedName function="false" hidden="false" localSheetId="5" name="_xlnm.Print_Titles" vbProcedure="false">'Exemple expéditions'!$9:$9</definedName>
    <definedName function="false" hidden="false" localSheetId="4" name="_xlnm.Print_Titles" vbProcedure="false">'Exemple fabrications'!$11:$11</definedName>
    <definedName function="false" hidden="false" localSheetId="2" name="_xlnm.Print_Titles" vbProcedure="false">Expéditions!$9:$9</definedName>
    <definedName function="false" hidden="false" localSheetId="1" name="_xlnm.Print_Titles" vbProcedure="false">'Matière et fabrications'!$11:$11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<sst xmlns="http://schemas.openxmlformats.org/spreadsheetml/2006/main" count="215" uniqueCount="122">
  <si>
    <t xml:space="preserve">K-li-T · Modèle ISO 9001:2026 · Paragraphe 8.5.2</t>
  </si>
  <si>
    <t xml:space="preserve">Traçabilité : registre et exercice de rappel de lot</t>
  </si>
  <si>
    <t xml:space="preserve">Ce classeur vous aide à relier les informations d’une étape à l’autre (lot de matière, ordre de fabrication, traitement, contrôle, expédition) et à tester la chaîne par un exercice de rappel. Il répond aux points de 8.5.2 : identifier les éléments de sortie, maîtriser l’identification unique lorsque la traçabilité est une exigence, conserver les informations qui servent de preuve.</t>
  </si>
  <si>
    <t xml:space="preserve">Mode d’emploi</t>
  </si>
  <si>
    <t xml:space="preserve">1.  Décider du niveau. Avant de remplir, décidez ce que vous devez pouvoir retrouver et pourquoi : rien, le lot, ou la pièce. Ce classeur traite le niveau « lot » ; pour une traçabilité à la pièce, ajoutez une colonne de numéros de série.</t>
  </si>
  <si>
    <t xml:space="preserve">2.  Relier la matière aux fabrications. Dans « Matière et fabrications », une ligne par ordre de fabrication : lot de matière, certificat, ordre, référence, quantité, report du lot sur la fiche suiveuse, traitement externe, contrôle final. La chaîne reste « à compléter » tant qu’un maillon manque.</t>
  </si>
  <si>
    <t xml:space="preserve">3.  Relier les fabrications aux clients. Dans « Expéditions », une ligne par bon de livraison et par ordre de fabrication ; le lot de matière se retrouve automatiquement.</t>
  </si>
  <si>
    <t xml:space="preserve">4.  Tester. Dans « Exercice de rappel », saisissez un lot, l’heure de début et l’heure de fin de la recherche, comptez le stock : le classeur calcule les quantités retrouvées et l’écart de rapprochement.</t>
  </si>
  <si>
    <t xml:space="preserve">5.  Corriger. Notez les maillons manquants, décidez des actions, fixez la date du prochain exercice. Refaites-le une fois par an et après tout changement important de méthode (repère de terrain).</t>
  </si>
  <si>
    <t xml:space="preserve">Ce que la norme demande et ce qu’elle ne demande pas</t>
  </si>
  <si>
    <t xml:space="preserve">Elle demande des moyens adaptés pour identifier les éléments de sortie lorsque c’est nécessaire à la conformité, l’identification de leur état, la maîtrise de l’identification unique lorsque la traçabilité est une exigence, et des informations documentées comme preuve (8.5.2).</t>
  </si>
  <si>
    <t xml:space="preserve">Elle n’impose pas une traçabilité systématique, ni un logiciel, ni une durée de conservation : ces choix dépendent de vos clients, de la réglementation et de vos risques.</t>
  </si>
  <si>
    <t xml:space="preserve">Limite du classeur</t>
  </si>
  <si>
    <t xml:space="preserve">Un classeur convient à une PME qui produit quelques dizaines d’ordres de fabrication par mois. Au-delà, le même principe se met en œuvre dans l’ERP : le test de l’exercice de rappel reste le même.</t>
  </si>
  <si>
    <t xml:space="preserve">Code couleur</t>
  </si>
  <si>
    <t xml:space="preserve">Cellule blanche : à remplir.</t>
  </si>
  <si>
    <t xml:space="preserve">Cellule verte : calculée automatiquement, ne pas modifier.</t>
  </si>
  <si>
    <t xml:space="preserve">Cellule crème : libellé ou rappel de la norme.</t>
  </si>
  <si>
    <t xml:space="preserve">Contenu du fichier</t>
  </si>
  <si>
    <t xml:space="preserve">•  Matière et fabrications : 30 lignes, avec quantités expédiée et en stock calculées et état de la chaîne.</t>
  </si>
  <si>
    <t xml:space="preserve">•  Expéditions : 30 lignes, avec le lot de matière retrouvé et la mise en évidence des lignes concernées par l’exercice.</t>
  </si>
  <si>
    <t xml:space="preserve">•  Exercice de rappel : la fiche de l’exercice, avec durée, quantités retrouvées et verdict.</t>
  </si>
  <si>
    <t xml:space="preserve">•  Trois onglets « Exemple » : un rappel de lot réalisé en 2 h 10 chez un fabricant de pièces usinées (fictif).</t>
  </si>
  <si>
    <t xml:space="preserve">Pour aller plus loin</t>
  </si>
  <si>
    <t xml:space="preserve">L’article qui accompagne ce modèle : k-li-t.com/tracabilite-iso-9001/</t>
  </si>
  <si>
    <t xml:space="preserve">Ce modèle s’appuie sur le texte de l’EN ISO 9001:2026 (septembre 2026), reformulé avec nos propres mots. Seul le texte officiel fait foi. Les exemples sont fictifs : ils montrent le niveau de précision utile, ils ne sont pas à recopier.</t>
  </si>
  <si>
    <t xml:space="preserve">De la matière à la fabrication</t>
  </si>
  <si>
    <t xml:space="preserve">Une ligne par ordre de fabrication : le lot de matière, son certificat, la fabrication, les contrôles. La quantité expédiée se calcule à partir de l’onglet des expéditions ; la chaîne est « à compléter » tant qu’un maillon manque.</t>
  </si>
  <si>
    <t xml:space="preserve">Ordres de fabrication</t>
  </si>
  <si>
    <t xml:space="preserve">Chaînes complètes</t>
  </si>
  <si>
    <t xml:space="preserve">Chaînes à compléter</t>
  </si>
  <si>
    <t xml:space="preserve">Quantité fabriquée</t>
  </si>
  <si>
    <t xml:space="preserve">Quantité expédiée</t>
  </si>
  <si>
    <t xml:space="preserve">Quantité en stock</t>
  </si>
  <si>
    <t xml:space="preserve">1. Réception de la matière</t>
  </si>
  <si>
    <t xml:space="preserve">2. Fabrication</t>
  </si>
  <si>
    <t xml:space="preserve">3. Traitement et contrôle</t>
  </si>
  <si>
    <t xml:space="preserve">4. Lecture calculée</t>
  </si>
  <si>
    <t xml:space="preserve">N°</t>
  </si>
  <si>
    <t xml:space="preserve">Lot de matière</t>
  </si>
  <si>
    <t xml:space="preserve">Fournisseur</t>
  </si>
  <si>
    <t xml:space="preserve">Certificat matière (n°)</t>
  </si>
  <si>
    <t xml:space="preserve">Date de réception</t>
  </si>
  <si>
    <t xml:space="preserve">Ordre de fabrication</t>
  </si>
  <si>
    <t xml:space="preserve">Référence produit</t>
  </si>
  <si>
    <t xml:space="preserve">Date de fabrication</t>
  </si>
  <si>
    <t xml:space="preserve">Lot reporté sur la fiche suiveuse ?</t>
  </si>
  <si>
    <t xml:space="preserve">Traitement externe (bon d’envoi, certificat)</t>
  </si>
  <si>
    <t xml:space="preserve">Contrôle final (rapport n°)</t>
  </si>
  <si>
    <t xml:space="preserve">Chaîne</t>
  </si>
  <si>
    <t xml:space="preserve">Observation</t>
  </si>
  <si>
    <t xml:space="preserve">Expéditions</t>
  </si>
  <si>
    <t xml:space="preserve">Une ligne par bon de livraison et par ordre de fabrication. Le lot de matière se retrouve automatiquement à partir de l’ordre de fabrication ; la colonne « Concerné » s’allume pour le lot choisi dans l’exercice de rappel.</t>
  </si>
  <si>
    <t xml:space="preserve">Lignes d’expédition</t>
  </si>
  <si>
    <t xml:space="preserve">Ordres de fabrication inconnus</t>
  </si>
  <si>
    <t xml:space="preserve">Lignes concernées par l’exercice</t>
  </si>
  <si>
    <t xml:space="preserve">Bon de livraison</t>
  </si>
  <si>
    <t xml:space="preserve">Date d’expédition</t>
  </si>
  <si>
    <t xml:space="preserve">Client</t>
  </si>
  <si>
    <t xml:space="preserve">Concerné par l’exercice</t>
  </si>
  <si>
    <t xml:space="preserve">Exercice de rappel de lot</t>
  </si>
  <si>
    <t xml:space="preserve">Choisissez un lot de matière, chronométrez la recherche vers l’aval (fabrications, expéditions, stock) et rapprochez les quantités. Les résultats se calculent ; notez les écarts et les actions.</t>
  </si>
  <si>
    <t xml:space="preserve">Date de l’exercice</t>
  </si>
  <si>
    <t xml:space="preserve">Lot de matière choisi</t>
  </si>
  <si>
    <t xml:space="preserve">Le lot est retrouvé dans l’onglet des fabrications.</t>
  </si>
  <si>
    <t xml:space="preserve">Heure de début de la recherche</t>
  </si>
  <si>
    <t xml:space="preserve">Heure de fin de la recherche</t>
  </si>
  <si>
    <t xml:space="preserve">Durée de la recherche</t>
  </si>
  <si>
    <t xml:space="preserve">Objectif de durée (heures)</t>
  </si>
  <si>
    <t xml:space="preserve">À fixer : la norme n’en impose aucun, un objectif de quelques heures est un repère courant.</t>
  </si>
  <si>
    <t xml:space="preserve">Objectif tenu ?</t>
  </si>
  <si>
    <t xml:space="preserve">Résultats retrouvés (calculés)</t>
  </si>
  <si>
    <t xml:space="preserve">Valeur</t>
  </si>
  <si>
    <t xml:space="preserve">Comment</t>
  </si>
  <si>
    <t xml:space="preserve">Ordres de fabrication concernés</t>
  </si>
  <si>
    <t xml:space="preserve">Ordres de fabrication qui ont consommé ce lot.</t>
  </si>
  <si>
    <t xml:space="preserve">Somme des quantités fabriquées pour ces ordres.</t>
  </si>
  <si>
    <t xml:space="preserve">Bons de livraison concernés</t>
  </si>
  <si>
    <t xml:space="preserve">Voir les lignes « OUI » de l’onglet des expéditions.</t>
  </si>
  <si>
    <t xml:space="preserve">Quantité en stock (calculée)</t>
  </si>
  <si>
    <t xml:space="preserve">Fabriquée moins expédiée.</t>
  </si>
  <si>
    <t xml:space="preserve">Quantité en stock constatée (comptage)</t>
  </si>
  <si>
    <t xml:space="preserve">À compter physiquement, puis à saisir.</t>
  </si>
  <si>
    <t xml:space="preserve">Écart de rapprochement</t>
  </si>
  <si>
    <t xml:space="preserve">Zéro : toutes les pièces sont retrouvées.</t>
  </si>
  <si>
    <t xml:space="preserve">Verdict</t>
  </si>
  <si>
    <t xml:space="preserve">Maillons manquants ou écarts constatés</t>
  </si>
  <si>
    <t xml:space="preserve">Actions décidées</t>
  </si>
  <si>
    <t xml:space="preserve">Responsable</t>
  </si>
  <si>
    <t xml:space="preserve">Prochain exercice prévu le</t>
  </si>
  <si>
    <t xml:space="preserve">De la matière à la fabrication (exemple fictif)</t>
  </si>
  <si>
    <t xml:space="preserve">Deux lots de barres d’acier chez un fabricant de pièces usinées. Le lot LC-26-117 alimente deux ordres de fabrication ; la fiche suiveuse de l’ordre 8127 ne mentionne pas le lot, d’où l’état « à compléter ».</t>
  </si>
  <si>
    <t xml:space="preserve">LC-26-117</t>
  </si>
  <si>
    <t xml:space="preserve">Aciers de précision B</t>
  </si>
  <si>
    <t xml:space="preserve">CERT-26-0918</t>
  </si>
  <si>
    <t xml:space="preserve">OF 8120</t>
  </si>
  <si>
    <t xml:space="preserve">SA-210</t>
  </si>
  <si>
    <t xml:space="preserve">Oui</t>
  </si>
  <si>
    <t xml:space="preserve">Traitement thermique : bon d’envoi TT-0412, certificat reçu</t>
  </si>
  <si>
    <t xml:space="preserve">CF-8120</t>
  </si>
  <si>
    <t xml:space="preserve">OF 8127</t>
  </si>
  <si>
    <t xml:space="preserve">BG-118</t>
  </si>
  <si>
    <t xml:space="preserve">Non</t>
  </si>
  <si>
    <t xml:space="preserve">Sans objet</t>
  </si>
  <si>
    <t xml:space="preserve">CF-8127</t>
  </si>
  <si>
    <t xml:space="preserve">Lot absent de la fiche suiveuse, retrouvé par la saisie dans l’ERP</t>
  </si>
  <si>
    <t xml:space="preserve">LC-26-121</t>
  </si>
  <si>
    <t xml:space="preserve">CERT-26-0963</t>
  </si>
  <si>
    <t xml:space="preserve">OF 8131</t>
  </si>
  <si>
    <t xml:space="preserve">Traitement thermique : bon d’envoi TT-0431, en cours</t>
  </si>
  <si>
    <t xml:space="preserve">Contrôle final à venir</t>
  </si>
  <si>
    <t xml:space="preserve">Expéditions (exemple fictif)</t>
  </si>
  <si>
    <t xml:space="preserve">Deux bons de livraison pour le lot LC-26-117 : 400 pièces au client A, 200 pièces au client B. Les 140 pièces restantes sont en stock.</t>
  </si>
  <si>
    <t xml:space="preserve">BL 4410</t>
  </si>
  <si>
    <t xml:space="preserve">Client A</t>
  </si>
  <si>
    <t xml:space="preserve">BL 4418</t>
  </si>
  <si>
    <t xml:space="preserve">Client B</t>
  </si>
  <si>
    <t xml:space="preserve">Exercice de rappel de lot (exemple fictif)</t>
  </si>
  <si>
    <t xml:space="preserve">Rappel simulé du lot LC-26-117 : 740 pièces fabriquées, 600 expédiées, 140 en stock, soit toutes les pièces retrouvées en 2 h 10.</t>
  </si>
  <si>
    <t xml:space="preserve">L’ordre de fabrication 8127 ne mentionne pas le lot de matière sur la fiche papier : il a fallu le retrouver par la saisie dans l’ERP.</t>
  </si>
  <si>
    <t xml:space="preserve">Imprimer le numéro de lot de matière sur la fiche suiveuse ; refaire l’exercice dans six mois sur un lot expédié à l’étranger.</t>
  </si>
  <si>
    <t xml:space="preserve">Responsable qualité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</si>
</sst>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dd/mm/yyyy"/>
    <numFmt numFmtId="167" formatCode="0"/>
    <numFmt numFmtId="168" formatCode="hh:mm"/>
    <numFmt numFmtId="169" formatCode="[h]:mm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b val="true"/>
      <sz val="15"/>
      <color rgb="FF1A1816"/>
      <name val="Arial"/>
      <family val="0"/>
      <charset val="1"/>
    </font>
    <font>
      <sz val="10"/>
      <color rgb="FF1A1816"/>
      <name val="Arial"/>
      <family val="0"/>
      <charset val="1"/>
    </font>
    <font>
      <b val="true"/>
      <sz val="11"/>
      <color rgb="FFB83E24"/>
      <name val="Arial"/>
      <family val="0"/>
      <charset val="1"/>
    </font>
    <font>
      <i val="true"/>
      <sz val="9"/>
      <color rgb="FF5F5850"/>
      <name val="Arial"/>
      <family val="0"/>
      <charset val="1"/>
    </font>
    <font>
      <i val="true"/>
      <sz val="10"/>
      <color rgb="FF5F5850"/>
      <name val="Arial"/>
      <family val="0"/>
      <charset val="1"/>
    </font>
    <font>
      <b val="true"/>
      <sz val="10"/>
      <color rgb="FF1A1816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5F585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8593C"/>
        <bgColor rgb="FFB83E24"/>
      </patternFill>
    </fill>
    <fill>
      <patternFill patternType="solid">
        <fgColor rgb="FFFFFFFF"/>
        <bgColor rgb="FFFBFAF7"/>
      </patternFill>
    </fill>
    <fill>
      <patternFill patternType="solid">
        <fgColor rgb="FFDCF1E9"/>
        <bgColor rgb="FFE6E0D6"/>
      </patternFill>
    </fill>
    <fill>
      <patternFill patternType="solid">
        <fgColor rgb="FFFBFAF7"/>
        <bgColor rgb="FFFFFFFF"/>
      </patternFill>
    </fill>
    <fill>
      <patternFill patternType="solid">
        <fgColor rgb="FF1A1816"/>
        <bgColor rgb="FF000000"/>
      </patternFill>
    </fill>
    <fill>
      <patternFill patternType="solid">
        <fgColor rgb="FF5F5850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8593C"/>
      </bottom>
      <diagonal/>
    </border>
    <border diagonalUp="false" diagonalDown="false">
      <left style="thin">
        <color rgb="FFE6E0D6"/>
      </left>
      <right style="thin">
        <color rgb="FFE6E0D6"/>
      </right>
      <top style="thin">
        <color rgb="FFE6E0D6"/>
      </top>
      <bottom style="thin">
        <color rgb="FFE6E0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0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6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6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9" fontId="10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color rgb="FF1A1816"/>
      </font>
      <fill>
        <patternFill>
          <bgColor rgb="FFDCF1E9"/>
        </patternFill>
      </fill>
    </dxf>
    <dxf>
      <font>
        <name val="Arial"/>
        <charset val="1"/>
        <family val="0"/>
        <b val="1"/>
        <color rgb="FFB83E24"/>
      </font>
      <fill>
        <patternFill>
          <bgColor rgb="FFFDEFC8"/>
        </patternFill>
      </fill>
    </dxf>
    <dxf>
      <font>
        <name val="Arial"/>
        <charset val="1"/>
        <family val="0"/>
        <color rgb="FF1A1816"/>
      </font>
      <fill>
        <patternFill>
          <bgColor rgb="FFFBE6DF"/>
        </patternFill>
      </fill>
    </dxf>
    <dxf>
      <font>
        <name val="Arial"/>
        <charset val="1"/>
        <family val="0"/>
        <b val="1"/>
        <color rgb="FFB83E24"/>
      </font>
      <fill>
        <patternFill>
          <bgColor rgb="FFFBE6D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FC8"/>
      <rgbColor rgb="FFDCF1E9"/>
      <rgbColor rgb="FF660066"/>
      <rgbColor rgb="FFFF8080"/>
      <rgbColor rgb="FF0066CC"/>
      <rgbColor rgb="FFE6E0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FAF7"/>
      <rgbColor rgb="FFCCFFCC"/>
      <rgbColor rgb="FFFBE6DF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593C"/>
      <rgbColor rgb="FF5F5850"/>
      <rgbColor rgb="FF969696"/>
      <rgbColor rgb="FF003366"/>
      <rgbColor rgb="FF1D9E75"/>
      <rgbColor rgb="FF003300"/>
      <rgbColor rgb="FF1A1816"/>
      <rgbColor rgb="FFB83E24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816"/>
    <pageSetUpPr fitToPage="true"/>
  </sheetPr>
  <dimension ref="A1:B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2"/>
  </cols>
  <sheetData>
    <row r="1" customFormat="false" ht="21.75" hidden="false" customHeight="true" outlineLevel="0" collapsed="false">
      <c r="A1" s="1" t="s">
        <v>0</v>
      </c>
      <c r="B1" s="2"/>
    </row>
    <row r="3" customFormat="false" ht="25.5" hidden="false" customHeight="true" outlineLevel="0" collapsed="false">
      <c r="A3" s="3" t="s">
        <v>1</v>
      </c>
    </row>
    <row r="5" customFormat="false" ht="57" hidden="false" customHeight="true" outlineLevel="0" collapsed="false">
      <c r="B5" s="4" t="s">
        <v>2</v>
      </c>
    </row>
    <row r="7" customFormat="false" ht="19.5" hidden="false" customHeight="true" outlineLevel="0" collapsed="false">
      <c r="B7" s="5" t="s">
        <v>3</v>
      </c>
    </row>
    <row r="8" customFormat="false" ht="30" hidden="false" customHeight="true" outlineLevel="0" collapsed="false">
      <c r="B8" s="4" t="s">
        <v>4</v>
      </c>
    </row>
    <row r="9" customFormat="false" ht="43.5" hidden="false" customHeight="true" outlineLevel="0" collapsed="false">
      <c r="B9" s="4" t="s">
        <v>5</v>
      </c>
    </row>
    <row r="10" customFormat="false" ht="30" hidden="false" customHeight="true" outlineLevel="0" collapsed="false">
      <c r="B10" s="4" t="s">
        <v>6</v>
      </c>
    </row>
    <row r="11" customFormat="false" ht="30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4" customFormat="false" ht="19.5" hidden="false" customHeight="true" outlineLevel="0" collapsed="false">
      <c r="B14" s="5" t="s">
        <v>9</v>
      </c>
    </row>
    <row r="15" customFormat="false" ht="43.5" hidden="false" customHeight="true" outlineLevel="0" collapsed="false">
      <c r="B15" s="4" t="s">
        <v>10</v>
      </c>
    </row>
    <row r="16" customFormat="false" ht="30" hidden="false" customHeight="true" outlineLevel="0" collapsed="false">
      <c r="B16" s="4" t="s">
        <v>11</v>
      </c>
    </row>
    <row r="18" customFormat="false" ht="19.5" hidden="false" customHeight="true" outlineLevel="0" collapsed="false">
      <c r="B18" s="5" t="s">
        <v>12</v>
      </c>
    </row>
    <row r="19" customFormat="false" ht="30" hidden="false" customHeight="true" outlineLevel="0" collapsed="false">
      <c r="B19" s="4" t="s">
        <v>13</v>
      </c>
    </row>
    <row r="21" customFormat="false" ht="19.5" hidden="false" customHeight="true" outlineLevel="0" collapsed="false">
      <c r="B21" s="5" t="s">
        <v>14</v>
      </c>
    </row>
    <row r="22" customFormat="false" ht="18" hidden="false" customHeight="true" outlineLevel="0" collapsed="false">
      <c r="B22" s="6" t="s">
        <v>15</v>
      </c>
    </row>
    <row r="23" customFormat="false" ht="18" hidden="false" customHeight="true" outlineLevel="0" collapsed="false">
      <c r="B23" s="7" t="s">
        <v>16</v>
      </c>
    </row>
    <row r="24" customFormat="false" ht="18" hidden="false" customHeight="true" outlineLevel="0" collapsed="false">
      <c r="B24" s="8" t="s">
        <v>17</v>
      </c>
    </row>
    <row r="26" customFormat="false" ht="19.5" hidden="false" customHeight="true" outlineLevel="0" collapsed="false">
      <c r="B26" s="5" t="s">
        <v>18</v>
      </c>
    </row>
    <row r="27" customFormat="false" ht="16.5" hidden="false" customHeight="true" outlineLevel="0" collapsed="false">
      <c r="B27" s="4" t="s">
        <v>19</v>
      </c>
    </row>
    <row r="28" customFormat="false" ht="16.5" hidden="false" customHeight="true" outlineLevel="0" collapsed="false">
      <c r="B28" s="4" t="s">
        <v>20</v>
      </c>
    </row>
    <row r="29" customFormat="false" ht="16.5" hidden="false" customHeight="true" outlineLevel="0" collapsed="false">
      <c r="B29" s="4" t="s">
        <v>21</v>
      </c>
    </row>
    <row r="30" customFormat="false" ht="16.5" hidden="false" customHeight="true" outlineLevel="0" collapsed="false">
      <c r="B30" s="4" t="s">
        <v>22</v>
      </c>
    </row>
    <row r="32" customFormat="false" ht="19.5" hidden="false" customHeight="true" outlineLevel="0" collapsed="false">
      <c r="B32" s="5" t="s">
        <v>23</v>
      </c>
    </row>
    <row r="33" customFormat="false" ht="16.5" hidden="false" customHeight="true" outlineLevel="0" collapsed="false">
      <c r="B33" s="4" t="s">
        <v>24</v>
      </c>
    </row>
    <row r="35" customFormat="false" ht="30" hidden="false" customHeight="true" outlineLevel="0" collapsed="false">
      <c r="B35" s="9" t="s">
        <v>25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P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1" topLeftCell="C12" activePane="bottomRight" state="frozen"/>
      <selection pane="topLeft" activeCell="A1" activeCellId="0" sqref="A1"/>
      <selection pane="topRight" activeCell="C1" activeCellId="0" sqref="C1"/>
      <selection pane="bottomLeft" activeCell="A12" activeCellId="0" sqref="A1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6" min="5" style="0" width="12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9" min="9" style="0" width="11"/>
    <col collapsed="false" customWidth="true" hidden="false" outlineLevel="0" max="10" min="10" style="0" width="13"/>
    <col collapsed="false" customWidth="true" hidden="false" outlineLevel="0" max="11" min="11" style="0" width="26"/>
    <col collapsed="false" customWidth="true" hidden="false" outlineLevel="0" max="12" min="12" style="0" width="16"/>
    <col collapsed="false" customWidth="true" hidden="false" outlineLevel="0" max="14" min="13" style="0" width="11"/>
    <col collapsed="false" customWidth="true" hidden="false" outlineLevel="0" max="15" min="15" style="0" width="13"/>
    <col collapsed="false" customWidth="true" hidden="false" outlineLevel="0" max="16" min="16" style="0" width="34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25.5" hidden="false" customHeight="true" outlineLevel="0" collapsed="false">
      <c r="A2" s="3" t="s">
        <v>26</v>
      </c>
    </row>
    <row r="3" customFormat="false" ht="15" hidden="false" customHeight="false" outlineLevel="0" collapsed="false">
      <c r="A3" s="10" t="s">
        <v>27</v>
      </c>
    </row>
    <row r="4" customFormat="false" ht="18" hidden="false" customHeight="true" outlineLevel="0" collapsed="false">
      <c r="C4" s="11" t="s">
        <v>28</v>
      </c>
      <c r="D4" s="12" t="n">
        <f aca="false">COUNTA(F12:F41)</f>
        <v>0</v>
      </c>
    </row>
    <row r="5" customFormat="false" ht="18" hidden="false" customHeight="true" outlineLevel="0" collapsed="false">
      <c r="C5" s="11" t="s">
        <v>29</v>
      </c>
      <c r="D5" s="12" t="n">
        <f aca="false">COUNTIF(O12:O41,"Complète")</f>
        <v>0</v>
      </c>
    </row>
    <row r="6" customFormat="false" ht="18" hidden="false" customHeight="true" outlineLevel="0" collapsed="false">
      <c r="C6" s="11" t="s">
        <v>30</v>
      </c>
      <c r="D6" s="12" t="n">
        <f aca="false">COUNTIF(O12:O41,"À compléter")</f>
        <v>0</v>
      </c>
    </row>
    <row r="7" customFormat="false" ht="18" hidden="false" customHeight="true" outlineLevel="0" collapsed="false">
      <c r="C7" s="11" t="s">
        <v>31</v>
      </c>
      <c r="D7" s="12" t="n">
        <f aca="false">SUM(I12:I41)</f>
        <v>0</v>
      </c>
    </row>
    <row r="8" customFormat="false" ht="18" hidden="false" customHeight="true" outlineLevel="0" collapsed="false">
      <c r="C8" s="11" t="s">
        <v>32</v>
      </c>
      <c r="D8" s="12" t="n">
        <f aca="false">SUM(M12:M41)</f>
        <v>0</v>
      </c>
    </row>
    <row r="9" customFormat="false" ht="18" hidden="false" customHeight="true" outlineLevel="0" collapsed="false">
      <c r="C9" s="11" t="s">
        <v>33</v>
      </c>
      <c r="D9" s="12" t="n">
        <f aca="false">SUM(N12:N41)</f>
        <v>0</v>
      </c>
    </row>
    <row r="10" customFormat="false" ht="19.5" hidden="false" customHeight="true" outlineLevel="0" collapsed="false">
      <c r="A10" s="13" t="s">
        <v>34</v>
      </c>
      <c r="B10" s="13"/>
      <c r="C10" s="13"/>
      <c r="D10" s="13"/>
      <c r="E10" s="13"/>
      <c r="F10" s="14" t="s">
        <v>35</v>
      </c>
      <c r="G10" s="14"/>
      <c r="H10" s="14"/>
      <c r="I10" s="14"/>
      <c r="J10" s="14"/>
      <c r="K10" s="13" t="s">
        <v>36</v>
      </c>
      <c r="L10" s="13"/>
      <c r="M10" s="14" t="s">
        <v>37</v>
      </c>
      <c r="N10" s="14"/>
      <c r="O10" s="14"/>
      <c r="P10" s="14"/>
    </row>
    <row r="11" customFormat="false" ht="48" hidden="false" customHeight="true" outlineLevel="0" collapsed="false">
      <c r="A11" s="15" t="s">
        <v>38</v>
      </c>
      <c r="B11" s="15" t="s">
        <v>39</v>
      </c>
      <c r="C11" s="15" t="s">
        <v>40</v>
      </c>
      <c r="D11" s="15" t="s">
        <v>41</v>
      </c>
      <c r="E11" s="15" t="s">
        <v>42</v>
      </c>
      <c r="F11" s="15" t="s">
        <v>43</v>
      </c>
      <c r="G11" s="15" t="s">
        <v>44</v>
      </c>
      <c r="H11" s="15" t="s">
        <v>45</v>
      </c>
      <c r="I11" s="15" t="s">
        <v>31</v>
      </c>
      <c r="J11" s="15" t="s">
        <v>46</v>
      </c>
      <c r="K11" s="15" t="s">
        <v>47</v>
      </c>
      <c r="L11" s="15" t="s">
        <v>48</v>
      </c>
      <c r="M11" s="15" t="s">
        <v>32</v>
      </c>
      <c r="N11" s="15" t="s">
        <v>33</v>
      </c>
      <c r="O11" s="15" t="s">
        <v>49</v>
      </c>
      <c r="P11" s="15" t="s">
        <v>50</v>
      </c>
    </row>
    <row r="12" customFormat="false" ht="30" hidden="false" customHeight="true" outlineLevel="0" collapsed="false">
      <c r="A12" s="16" t="n">
        <v>1</v>
      </c>
      <c r="B12" s="17"/>
      <c r="C12" s="17"/>
      <c r="D12" s="17"/>
      <c r="E12" s="18"/>
      <c r="F12" s="19"/>
      <c r="G12" s="17"/>
      <c r="H12" s="18"/>
      <c r="I12" s="19"/>
      <c r="J12" s="19"/>
      <c r="K12" s="17"/>
      <c r="L12" s="17"/>
      <c r="M12" s="20" t="str">
        <f aca="false">IF(F12="","",SUMIF(Expéditions!$E$10:$E$39,F12,Expéditions!$F$10:$F$39))</f>
        <v/>
      </c>
      <c r="N12" s="20" t="str">
        <f aca="false">IF(OR(F12="",I12=""),"",I12-M12)</f>
        <v/>
      </c>
      <c r="O12" s="21" t="str">
        <f aca="false">IF(F12="","",IF(OR(B12="",D12="",J12&lt;&gt;"Oui",L12=""),"À compléter","Complète"))</f>
        <v/>
      </c>
      <c r="P12" s="17"/>
    </row>
    <row r="13" customFormat="false" ht="30" hidden="false" customHeight="true" outlineLevel="0" collapsed="false">
      <c r="A13" s="16" t="n">
        <v>2</v>
      </c>
      <c r="B13" s="17"/>
      <c r="C13" s="17"/>
      <c r="D13" s="17"/>
      <c r="E13" s="18"/>
      <c r="F13" s="19"/>
      <c r="G13" s="17"/>
      <c r="H13" s="18"/>
      <c r="I13" s="19"/>
      <c r="J13" s="19"/>
      <c r="K13" s="17"/>
      <c r="L13" s="17"/>
      <c r="M13" s="20" t="str">
        <f aca="false">IF(F13="","",SUMIF(Expéditions!$E$10:$E$39,F13,Expéditions!$F$10:$F$39))</f>
        <v/>
      </c>
      <c r="N13" s="20" t="str">
        <f aca="false">IF(OR(F13="",I13=""),"",I13-M13)</f>
        <v/>
      </c>
      <c r="O13" s="21" t="str">
        <f aca="false">IF(F13="","",IF(OR(B13="",D13="",J13&lt;&gt;"Oui",L13=""),"À compléter","Complète"))</f>
        <v/>
      </c>
      <c r="P13" s="17"/>
    </row>
    <row r="14" customFormat="false" ht="30" hidden="false" customHeight="true" outlineLevel="0" collapsed="false">
      <c r="A14" s="16" t="n">
        <v>3</v>
      </c>
      <c r="B14" s="17"/>
      <c r="C14" s="17"/>
      <c r="D14" s="17"/>
      <c r="E14" s="18"/>
      <c r="F14" s="19"/>
      <c r="G14" s="17"/>
      <c r="H14" s="18"/>
      <c r="I14" s="19"/>
      <c r="J14" s="19"/>
      <c r="K14" s="17"/>
      <c r="L14" s="17"/>
      <c r="M14" s="20" t="str">
        <f aca="false">IF(F14="","",SUMIF(Expéditions!$E$10:$E$39,F14,Expéditions!$F$10:$F$39))</f>
        <v/>
      </c>
      <c r="N14" s="20" t="str">
        <f aca="false">IF(OR(F14="",I14=""),"",I14-M14)</f>
        <v/>
      </c>
      <c r="O14" s="21" t="str">
        <f aca="false">IF(F14="","",IF(OR(B14="",D14="",J14&lt;&gt;"Oui",L14=""),"À compléter","Complète"))</f>
        <v/>
      </c>
      <c r="P14" s="17"/>
    </row>
    <row r="15" customFormat="false" ht="30" hidden="false" customHeight="true" outlineLevel="0" collapsed="false">
      <c r="A15" s="16" t="n">
        <v>4</v>
      </c>
      <c r="B15" s="17"/>
      <c r="C15" s="17"/>
      <c r="D15" s="17"/>
      <c r="E15" s="18"/>
      <c r="F15" s="19"/>
      <c r="G15" s="17"/>
      <c r="H15" s="18"/>
      <c r="I15" s="19"/>
      <c r="J15" s="19"/>
      <c r="K15" s="17"/>
      <c r="L15" s="17"/>
      <c r="M15" s="20" t="str">
        <f aca="false">IF(F15="","",SUMIF(Expéditions!$E$10:$E$39,F15,Expéditions!$F$10:$F$39))</f>
        <v/>
      </c>
      <c r="N15" s="20" t="str">
        <f aca="false">IF(OR(F15="",I15=""),"",I15-M15)</f>
        <v/>
      </c>
      <c r="O15" s="21" t="str">
        <f aca="false">IF(F15="","",IF(OR(B15="",D15="",J15&lt;&gt;"Oui",L15=""),"À compléter","Complète"))</f>
        <v/>
      </c>
      <c r="P15" s="17"/>
    </row>
    <row r="16" customFormat="false" ht="30" hidden="false" customHeight="true" outlineLevel="0" collapsed="false">
      <c r="A16" s="16" t="n">
        <v>5</v>
      </c>
      <c r="B16" s="17"/>
      <c r="C16" s="17"/>
      <c r="D16" s="17"/>
      <c r="E16" s="18"/>
      <c r="F16" s="19"/>
      <c r="G16" s="17"/>
      <c r="H16" s="18"/>
      <c r="I16" s="19"/>
      <c r="J16" s="19"/>
      <c r="K16" s="17"/>
      <c r="L16" s="17"/>
      <c r="M16" s="20" t="str">
        <f aca="false">IF(F16="","",SUMIF(Expéditions!$E$10:$E$39,F16,Expéditions!$F$10:$F$39))</f>
        <v/>
      </c>
      <c r="N16" s="20" t="str">
        <f aca="false">IF(OR(F16="",I16=""),"",I16-M16)</f>
        <v/>
      </c>
      <c r="O16" s="21" t="str">
        <f aca="false">IF(F16="","",IF(OR(B16="",D16="",J16&lt;&gt;"Oui",L16=""),"À compléter","Complète"))</f>
        <v/>
      </c>
      <c r="P16" s="17"/>
    </row>
    <row r="17" customFormat="false" ht="30" hidden="false" customHeight="true" outlineLevel="0" collapsed="false">
      <c r="A17" s="16" t="n">
        <v>6</v>
      </c>
      <c r="B17" s="17"/>
      <c r="C17" s="17"/>
      <c r="D17" s="17"/>
      <c r="E17" s="18"/>
      <c r="F17" s="19"/>
      <c r="G17" s="17"/>
      <c r="H17" s="18"/>
      <c r="I17" s="19"/>
      <c r="J17" s="19"/>
      <c r="K17" s="17"/>
      <c r="L17" s="17"/>
      <c r="M17" s="20" t="str">
        <f aca="false">IF(F17="","",SUMIF(Expéditions!$E$10:$E$39,F17,Expéditions!$F$10:$F$39))</f>
        <v/>
      </c>
      <c r="N17" s="20" t="str">
        <f aca="false">IF(OR(F17="",I17=""),"",I17-M17)</f>
        <v/>
      </c>
      <c r="O17" s="21" t="str">
        <f aca="false">IF(F17="","",IF(OR(B17="",D17="",J17&lt;&gt;"Oui",L17=""),"À compléter","Complète"))</f>
        <v/>
      </c>
      <c r="P17" s="17"/>
    </row>
    <row r="18" customFormat="false" ht="30" hidden="false" customHeight="true" outlineLevel="0" collapsed="false">
      <c r="A18" s="16" t="n">
        <v>7</v>
      </c>
      <c r="B18" s="17"/>
      <c r="C18" s="17"/>
      <c r="D18" s="17"/>
      <c r="E18" s="18"/>
      <c r="F18" s="19"/>
      <c r="G18" s="17"/>
      <c r="H18" s="18"/>
      <c r="I18" s="19"/>
      <c r="J18" s="19"/>
      <c r="K18" s="17"/>
      <c r="L18" s="17"/>
      <c r="M18" s="20" t="str">
        <f aca="false">IF(F18="","",SUMIF(Expéditions!$E$10:$E$39,F18,Expéditions!$F$10:$F$39))</f>
        <v/>
      </c>
      <c r="N18" s="20" t="str">
        <f aca="false">IF(OR(F18="",I18=""),"",I18-M18)</f>
        <v/>
      </c>
      <c r="O18" s="21" t="str">
        <f aca="false">IF(F18="","",IF(OR(B18="",D18="",J18&lt;&gt;"Oui",L18=""),"À compléter","Complète"))</f>
        <v/>
      </c>
      <c r="P18" s="17"/>
    </row>
    <row r="19" customFormat="false" ht="30" hidden="false" customHeight="true" outlineLevel="0" collapsed="false">
      <c r="A19" s="16" t="n">
        <v>8</v>
      </c>
      <c r="B19" s="17"/>
      <c r="C19" s="17"/>
      <c r="D19" s="17"/>
      <c r="E19" s="18"/>
      <c r="F19" s="19"/>
      <c r="G19" s="17"/>
      <c r="H19" s="18"/>
      <c r="I19" s="19"/>
      <c r="J19" s="19"/>
      <c r="K19" s="17"/>
      <c r="L19" s="17"/>
      <c r="M19" s="20" t="str">
        <f aca="false">IF(F19="","",SUMIF(Expéditions!$E$10:$E$39,F19,Expéditions!$F$10:$F$39))</f>
        <v/>
      </c>
      <c r="N19" s="20" t="str">
        <f aca="false">IF(OR(F19="",I19=""),"",I19-M19)</f>
        <v/>
      </c>
      <c r="O19" s="21" t="str">
        <f aca="false">IF(F19="","",IF(OR(B19="",D19="",J19&lt;&gt;"Oui",L19=""),"À compléter","Complète"))</f>
        <v/>
      </c>
      <c r="P19" s="17"/>
    </row>
    <row r="20" customFormat="false" ht="30" hidden="false" customHeight="true" outlineLevel="0" collapsed="false">
      <c r="A20" s="16" t="n">
        <v>9</v>
      </c>
      <c r="B20" s="17"/>
      <c r="C20" s="17"/>
      <c r="D20" s="17"/>
      <c r="E20" s="18"/>
      <c r="F20" s="19"/>
      <c r="G20" s="17"/>
      <c r="H20" s="18"/>
      <c r="I20" s="19"/>
      <c r="J20" s="19"/>
      <c r="K20" s="17"/>
      <c r="L20" s="17"/>
      <c r="M20" s="20" t="str">
        <f aca="false">IF(F20="","",SUMIF(Expéditions!$E$10:$E$39,F20,Expéditions!$F$10:$F$39))</f>
        <v/>
      </c>
      <c r="N20" s="20" t="str">
        <f aca="false">IF(OR(F20="",I20=""),"",I20-M20)</f>
        <v/>
      </c>
      <c r="O20" s="21" t="str">
        <f aca="false">IF(F20="","",IF(OR(B20="",D20="",J20&lt;&gt;"Oui",L20=""),"À compléter","Complète"))</f>
        <v/>
      </c>
      <c r="P20" s="17"/>
    </row>
    <row r="21" customFormat="false" ht="30" hidden="false" customHeight="true" outlineLevel="0" collapsed="false">
      <c r="A21" s="16" t="n">
        <v>10</v>
      </c>
      <c r="B21" s="17"/>
      <c r="C21" s="17"/>
      <c r="D21" s="17"/>
      <c r="E21" s="18"/>
      <c r="F21" s="19"/>
      <c r="G21" s="17"/>
      <c r="H21" s="18"/>
      <c r="I21" s="19"/>
      <c r="J21" s="19"/>
      <c r="K21" s="17"/>
      <c r="L21" s="17"/>
      <c r="M21" s="20" t="str">
        <f aca="false">IF(F21="","",SUMIF(Expéditions!$E$10:$E$39,F21,Expéditions!$F$10:$F$39))</f>
        <v/>
      </c>
      <c r="N21" s="20" t="str">
        <f aca="false">IF(OR(F21="",I21=""),"",I21-M21)</f>
        <v/>
      </c>
      <c r="O21" s="21" t="str">
        <f aca="false">IF(F21="","",IF(OR(B21="",D21="",J21&lt;&gt;"Oui",L21=""),"À compléter","Complète"))</f>
        <v/>
      </c>
      <c r="P21" s="17"/>
    </row>
    <row r="22" customFormat="false" ht="30" hidden="false" customHeight="true" outlineLevel="0" collapsed="false">
      <c r="A22" s="16" t="n">
        <v>11</v>
      </c>
      <c r="B22" s="17"/>
      <c r="C22" s="17"/>
      <c r="D22" s="17"/>
      <c r="E22" s="18"/>
      <c r="F22" s="19"/>
      <c r="G22" s="17"/>
      <c r="H22" s="18"/>
      <c r="I22" s="19"/>
      <c r="J22" s="19"/>
      <c r="K22" s="17"/>
      <c r="L22" s="17"/>
      <c r="M22" s="20" t="str">
        <f aca="false">IF(F22="","",SUMIF(Expéditions!$E$10:$E$39,F22,Expéditions!$F$10:$F$39))</f>
        <v/>
      </c>
      <c r="N22" s="20" t="str">
        <f aca="false">IF(OR(F22="",I22=""),"",I22-M22)</f>
        <v/>
      </c>
      <c r="O22" s="21" t="str">
        <f aca="false">IF(F22="","",IF(OR(B22="",D22="",J22&lt;&gt;"Oui",L22=""),"À compléter","Complète"))</f>
        <v/>
      </c>
      <c r="P22" s="17"/>
    </row>
    <row r="23" customFormat="false" ht="30" hidden="false" customHeight="true" outlineLevel="0" collapsed="false">
      <c r="A23" s="16" t="n">
        <v>12</v>
      </c>
      <c r="B23" s="17"/>
      <c r="C23" s="17"/>
      <c r="D23" s="17"/>
      <c r="E23" s="18"/>
      <c r="F23" s="19"/>
      <c r="G23" s="17"/>
      <c r="H23" s="18"/>
      <c r="I23" s="19"/>
      <c r="J23" s="19"/>
      <c r="K23" s="17"/>
      <c r="L23" s="17"/>
      <c r="M23" s="20" t="str">
        <f aca="false">IF(F23="","",SUMIF(Expéditions!$E$10:$E$39,F23,Expéditions!$F$10:$F$39))</f>
        <v/>
      </c>
      <c r="N23" s="20" t="str">
        <f aca="false">IF(OR(F23="",I23=""),"",I23-M23)</f>
        <v/>
      </c>
      <c r="O23" s="21" t="str">
        <f aca="false">IF(F23="","",IF(OR(B23="",D23="",J23&lt;&gt;"Oui",L23=""),"À compléter","Complète"))</f>
        <v/>
      </c>
      <c r="P23" s="17"/>
    </row>
    <row r="24" customFormat="false" ht="30" hidden="false" customHeight="true" outlineLevel="0" collapsed="false">
      <c r="A24" s="16" t="n">
        <v>13</v>
      </c>
      <c r="B24" s="17"/>
      <c r="C24" s="17"/>
      <c r="D24" s="17"/>
      <c r="E24" s="18"/>
      <c r="F24" s="19"/>
      <c r="G24" s="17"/>
      <c r="H24" s="18"/>
      <c r="I24" s="19"/>
      <c r="J24" s="19"/>
      <c r="K24" s="17"/>
      <c r="L24" s="17"/>
      <c r="M24" s="20" t="str">
        <f aca="false">IF(F24="","",SUMIF(Expéditions!$E$10:$E$39,F24,Expéditions!$F$10:$F$39))</f>
        <v/>
      </c>
      <c r="N24" s="20" t="str">
        <f aca="false">IF(OR(F24="",I24=""),"",I24-M24)</f>
        <v/>
      </c>
      <c r="O24" s="21" t="str">
        <f aca="false">IF(F24="","",IF(OR(B24="",D24="",J24&lt;&gt;"Oui",L24=""),"À compléter","Complète"))</f>
        <v/>
      </c>
      <c r="P24" s="17"/>
    </row>
    <row r="25" customFormat="false" ht="30" hidden="false" customHeight="true" outlineLevel="0" collapsed="false">
      <c r="A25" s="16" t="n">
        <v>14</v>
      </c>
      <c r="B25" s="17"/>
      <c r="C25" s="17"/>
      <c r="D25" s="17"/>
      <c r="E25" s="18"/>
      <c r="F25" s="19"/>
      <c r="G25" s="17"/>
      <c r="H25" s="18"/>
      <c r="I25" s="19"/>
      <c r="J25" s="19"/>
      <c r="K25" s="17"/>
      <c r="L25" s="17"/>
      <c r="M25" s="20" t="str">
        <f aca="false">IF(F25="","",SUMIF(Expéditions!$E$10:$E$39,F25,Expéditions!$F$10:$F$39))</f>
        <v/>
      </c>
      <c r="N25" s="20" t="str">
        <f aca="false">IF(OR(F25="",I25=""),"",I25-M25)</f>
        <v/>
      </c>
      <c r="O25" s="21" t="str">
        <f aca="false">IF(F25="","",IF(OR(B25="",D25="",J25&lt;&gt;"Oui",L25=""),"À compléter","Complète"))</f>
        <v/>
      </c>
      <c r="P25" s="17"/>
    </row>
    <row r="26" customFormat="false" ht="30" hidden="false" customHeight="true" outlineLevel="0" collapsed="false">
      <c r="A26" s="16" t="n">
        <v>15</v>
      </c>
      <c r="B26" s="17"/>
      <c r="C26" s="17"/>
      <c r="D26" s="17"/>
      <c r="E26" s="18"/>
      <c r="F26" s="19"/>
      <c r="G26" s="17"/>
      <c r="H26" s="18"/>
      <c r="I26" s="19"/>
      <c r="J26" s="19"/>
      <c r="K26" s="17"/>
      <c r="L26" s="17"/>
      <c r="M26" s="20" t="str">
        <f aca="false">IF(F26="","",SUMIF(Expéditions!$E$10:$E$39,F26,Expéditions!$F$10:$F$39))</f>
        <v/>
      </c>
      <c r="N26" s="20" t="str">
        <f aca="false">IF(OR(F26="",I26=""),"",I26-M26)</f>
        <v/>
      </c>
      <c r="O26" s="21" t="str">
        <f aca="false">IF(F26="","",IF(OR(B26="",D26="",J26&lt;&gt;"Oui",L26=""),"À compléter","Complète"))</f>
        <v/>
      </c>
      <c r="P26" s="17"/>
    </row>
    <row r="27" customFormat="false" ht="30" hidden="false" customHeight="true" outlineLevel="0" collapsed="false">
      <c r="A27" s="16" t="n">
        <v>16</v>
      </c>
      <c r="B27" s="17"/>
      <c r="C27" s="17"/>
      <c r="D27" s="17"/>
      <c r="E27" s="18"/>
      <c r="F27" s="19"/>
      <c r="G27" s="17"/>
      <c r="H27" s="18"/>
      <c r="I27" s="19"/>
      <c r="J27" s="19"/>
      <c r="K27" s="17"/>
      <c r="L27" s="17"/>
      <c r="M27" s="20" t="str">
        <f aca="false">IF(F27="","",SUMIF(Expéditions!$E$10:$E$39,F27,Expéditions!$F$10:$F$39))</f>
        <v/>
      </c>
      <c r="N27" s="20" t="str">
        <f aca="false">IF(OR(F27="",I27=""),"",I27-M27)</f>
        <v/>
      </c>
      <c r="O27" s="21" t="str">
        <f aca="false">IF(F27="","",IF(OR(B27="",D27="",J27&lt;&gt;"Oui",L27=""),"À compléter","Complète"))</f>
        <v/>
      </c>
      <c r="P27" s="17"/>
    </row>
    <row r="28" customFormat="false" ht="30" hidden="false" customHeight="true" outlineLevel="0" collapsed="false">
      <c r="A28" s="16" t="n">
        <v>17</v>
      </c>
      <c r="B28" s="17"/>
      <c r="C28" s="17"/>
      <c r="D28" s="17"/>
      <c r="E28" s="18"/>
      <c r="F28" s="19"/>
      <c r="G28" s="17"/>
      <c r="H28" s="18"/>
      <c r="I28" s="19"/>
      <c r="J28" s="19"/>
      <c r="K28" s="17"/>
      <c r="L28" s="17"/>
      <c r="M28" s="20" t="str">
        <f aca="false">IF(F28="","",SUMIF(Expéditions!$E$10:$E$39,F28,Expéditions!$F$10:$F$39))</f>
        <v/>
      </c>
      <c r="N28" s="20" t="str">
        <f aca="false">IF(OR(F28="",I28=""),"",I28-M28)</f>
        <v/>
      </c>
      <c r="O28" s="21" t="str">
        <f aca="false">IF(F28="","",IF(OR(B28="",D28="",J28&lt;&gt;"Oui",L28=""),"À compléter","Complète"))</f>
        <v/>
      </c>
      <c r="P28" s="17"/>
    </row>
    <row r="29" customFormat="false" ht="30" hidden="false" customHeight="true" outlineLevel="0" collapsed="false">
      <c r="A29" s="16" t="n">
        <v>18</v>
      </c>
      <c r="B29" s="17"/>
      <c r="C29" s="17"/>
      <c r="D29" s="17"/>
      <c r="E29" s="18"/>
      <c r="F29" s="19"/>
      <c r="G29" s="17"/>
      <c r="H29" s="18"/>
      <c r="I29" s="19"/>
      <c r="J29" s="19"/>
      <c r="K29" s="17"/>
      <c r="L29" s="17"/>
      <c r="M29" s="20" t="str">
        <f aca="false">IF(F29="","",SUMIF(Expéditions!$E$10:$E$39,F29,Expéditions!$F$10:$F$39))</f>
        <v/>
      </c>
      <c r="N29" s="20" t="str">
        <f aca="false">IF(OR(F29="",I29=""),"",I29-M29)</f>
        <v/>
      </c>
      <c r="O29" s="21" t="str">
        <f aca="false">IF(F29="","",IF(OR(B29="",D29="",J29&lt;&gt;"Oui",L29=""),"À compléter","Complète"))</f>
        <v/>
      </c>
      <c r="P29" s="17"/>
    </row>
    <row r="30" customFormat="false" ht="30" hidden="false" customHeight="true" outlineLevel="0" collapsed="false">
      <c r="A30" s="16" t="n">
        <v>19</v>
      </c>
      <c r="B30" s="17"/>
      <c r="C30" s="17"/>
      <c r="D30" s="17"/>
      <c r="E30" s="18"/>
      <c r="F30" s="19"/>
      <c r="G30" s="17"/>
      <c r="H30" s="18"/>
      <c r="I30" s="19"/>
      <c r="J30" s="19"/>
      <c r="K30" s="17"/>
      <c r="L30" s="17"/>
      <c r="M30" s="20" t="str">
        <f aca="false">IF(F30="","",SUMIF(Expéditions!$E$10:$E$39,F30,Expéditions!$F$10:$F$39))</f>
        <v/>
      </c>
      <c r="N30" s="20" t="str">
        <f aca="false">IF(OR(F30="",I30=""),"",I30-M30)</f>
        <v/>
      </c>
      <c r="O30" s="21" t="str">
        <f aca="false">IF(F30="","",IF(OR(B30="",D30="",J30&lt;&gt;"Oui",L30=""),"À compléter","Complète"))</f>
        <v/>
      </c>
      <c r="P30" s="17"/>
    </row>
    <row r="31" customFormat="false" ht="30" hidden="false" customHeight="true" outlineLevel="0" collapsed="false">
      <c r="A31" s="16" t="n">
        <v>20</v>
      </c>
      <c r="B31" s="17"/>
      <c r="C31" s="17"/>
      <c r="D31" s="17"/>
      <c r="E31" s="18"/>
      <c r="F31" s="19"/>
      <c r="G31" s="17"/>
      <c r="H31" s="18"/>
      <c r="I31" s="19"/>
      <c r="J31" s="19"/>
      <c r="K31" s="17"/>
      <c r="L31" s="17"/>
      <c r="M31" s="20" t="str">
        <f aca="false">IF(F31="","",SUMIF(Expéditions!$E$10:$E$39,F31,Expéditions!$F$10:$F$39))</f>
        <v/>
      </c>
      <c r="N31" s="20" t="str">
        <f aca="false">IF(OR(F31="",I31=""),"",I31-M31)</f>
        <v/>
      </c>
      <c r="O31" s="21" t="str">
        <f aca="false">IF(F31="","",IF(OR(B31="",D31="",J31&lt;&gt;"Oui",L31=""),"À compléter","Complète"))</f>
        <v/>
      </c>
      <c r="P31" s="17"/>
    </row>
    <row r="32" customFormat="false" ht="30" hidden="false" customHeight="true" outlineLevel="0" collapsed="false">
      <c r="A32" s="16" t="n">
        <v>21</v>
      </c>
      <c r="B32" s="17"/>
      <c r="C32" s="17"/>
      <c r="D32" s="17"/>
      <c r="E32" s="18"/>
      <c r="F32" s="19"/>
      <c r="G32" s="17"/>
      <c r="H32" s="18"/>
      <c r="I32" s="19"/>
      <c r="J32" s="19"/>
      <c r="K32" s="17"/>
      <c r="L32" s="17"/>
      <c r="M32" s="20" t="str">
        <f aca="false">IF(F32="","",SUMIF(Expéditions!$E$10:$E$39,F32,Expéditions!$F$10:$F$39))</f>
        <v/>
      </c>
      <c r="N32" s="20" t="str">
        <f aca="false">IF(OR(F32="",I32=""),"",I32-M32)</f>
        <v/>
      </c>
      <c r="O32" s="21" t="str">
        <f aca="false">IF(F32="","",IF(OR(B32="",D32="",J32&lt;&gt;"Oui",L32=""),"À compléter","Complète"))</f>
        <v/>
      </c>
      <c r="P32" s="17"/>
    </row>
    <row r="33" customFormat="false" ht="30" hidden="false" customHeight="true" outlineLevel="0" collapsed="false">
      <c r="A33" s="16" t="n">
        <v>22</v>
      </c>
      <c r="B33" s="17"/>
      <c r="C33" s="17"/>
      <c r="D33" s="17"/>
      <c r="E33" s="18"/>
      <c r="F33" s="19"/>
      <c r="G33" s="17"/>
      <c r="H33" s="18"/>
      <c r="I33" s="19"/>
      <c r="J33" s="19"/>
      <c r="K33" s="17"/>
      <c r="L33" s="17"/>
      <c r="M33" s="20" t="str">
        <f aca="false">IF(F33="","",SUMIF(Expéditions!$E$10:$E$39,F33,Expéditions!$F$10:$F$39))</f>
        <v/>
      </c>
      <c r="N33" s="20" t="str">
        <f aca="false">IF(OR(F33="",I33=""),"",I33-M33)</f>
        <v/>
      </c>
      <c r="O33" s="21" t="str">
        <f aca="false">IF(F33="","",IF(OR(B33="",D33="",J33&lt;&gt;"Oui",L33=""),"À compléter","Complète"))</f>
        <v/>
      </c>
      <c r="P33" s="17"/>
    </row>
    <row r="34" customFormat="false" ht="30" hidden="false" customHeight="true" outlineLevel="0" collapsed="false">
      <c r="A34" s="16" t="n">
        <v>23</v>
      </c>
      <c r="B34" s="17"/>
      <c r="C34" s="17"/>
      <c r="D34" s="17"/>
      <c r="E34" s="18"/>
      <c r="F34" s="19"/>
      <c r="G34" s="17"/>
      <c r="H34" s="18"/>
      <c r="I34" s="19"/>
      <c r="J34" s="19"/>
      <c r="K34" s="17"/>
      <c r="L34" s="17"/>
      <c r="M34" s="20" t="str">
        <f aca="false">IF(F34="","",SUMIF(Expéditions!$E$10:$E$39,F34,Expéditions!$F$10:$F$39))</f>
        <v/>
      </c>
      <c r="N34" s="20" t="str">
        <f aca="false">IF(OR(F34="",I34=""),"",I34-M34)</f>
        <v/>
      </c>
      <c r="O34" s="21" t="str">
        <f aca="false">IF(F34="","",IF(OR(B34="",D34="",J34&lt;&gt;"Oui",L34=""),"À compléter","Complète"))</f>
        <v/>
      </c>
      <c r="P34" s="17"/>
    </row>
    <row r="35" customFormat="false" ht="30" hidden="false" customHeight="true" outlineLevel="0" collapsed="false">
      <c r="A35" s="16" t="n">
        <v>24</v>
      </c>
      <c r="B35" s="17"/>
      <c r="C35" s="17"/>
      <c r="D35" s="17"/>
      <c r="E35" s="18"/>
      <c r="F35" s="19"/>
      <c r="G35" s="17"/>
      <c r="H35" s="18"/>
      <c r="I35" s="19"/>
      <c r="J35" s="19"/>
      <c r="K35" s="17"/>
      <c r="L35" s="17"/>
      <c r="M35" s="20" t="str">
        <f aca="false">IF(F35="","",SUMIF(Expéditions!$E$10:$E$39,F35,Expéditions!$F$10:$F$39))</f>
        <v/>
      </c>
      <c r="N35" s="20" t="str">
        <f aca="false">IF(OR(F35="",I35=""),"",I35-M35)</f>
        <v/>
      </c>
      <c r="O35" s="21" t="str">
        <f aca="false">IF(F35="","",IF(OR(B35="",D35="",J35&lt;&gt;"Oui",L35=""),"À compléter","Complète"))</f>
        <v/>
      </c>
      <c r="P35" s="17"/>
    </row>
    <row r="36" customFormat="false" ht="30" hidden="false" customHeight="true" outlineLevel="0" collapsed="false">
      <c r="A36" s="16" t="n">
        <v>25</v>
      </c>
      <c r="B36" s="17"/>
      <c r="C36" s="17"/>
      <c r="D36" s="17"/>
      <c r="E36" s="18"/>
      <c r="F36" s="19"/>
      <c r="G36" s="17"/>
      <c r="H36" s="18"/>
      <c r="I36" s="19"/>
      <c r="J36" s="19"/>
      <c r="K36" s="17"/>
      <c r="L36" s="17"/>
      <c r="M36" s="20" t="str">
        <f aca="false">IF(F36="","",SUMIF(Expéditions!$E$10:$E$39,F36,Expéditions!$F$10:$F$39))</f>
        <v/>
      </c>
      <c r="N36" s="20" t="str">
        <f aca="false">IF(OR(F36="",I36=""),"",I36-M36)</f>
        <v/>
      </c>
      <c r="O36" s="21" t="str">
        <f aca="false">IF(F36="","",IF(OR(B36="",D36="",J36&lt;&gt;"Oui",L36=""),"À compléter","Complète"))</f>
        <v/>
      </c>
      <c r="P36" s="17"/>
    </row>
    <row r="37" customFormat="false" ht="30" hidden="false" customHeight="true" outlineLevel="0" collapsed="false">
      <c r="A37" s="16" t="n">
        <v>26</v>
      </c>
      <c r="B37" s="17"/>
      <c r="C37" s="17"/>
      <c r="D37" s="17"/>
      <c r="E37" s="18"/>
      <c r="F37" s="19"/>
      <c r="G37" s="17"/>
      <c r="H37" s="18"/>
      <c r="I37" s="19"/>
      <c r="J37" s="19"/>
      <c r="K37" s="17"/>
      <c r="L37" s="17"/>
      <c r="M37" s="20" t="str">
        <f aca="false">IF(F37="","",SUMIF(Expéditions!$E$10:$E$39,F37,Expéditions!$F$10:$F$39))</f>
        <v/>
      </c>
      <c r="N37" s="20" t="str">
        <f aca="false">IF(OR(F37="",I37=""),"",I37-M37)</f>
        <v/>
      </c>
      <c r="O37" s="21" t="str">
        <f aca="false">IF(F37="","",IF(OR(B37="",D37="",J37&lt;&gt;"Oui",L37=""),"À compléter","Complète"))</f>
        <v/>
      </c>
      <c r="P37" s="17"/>
    </row>
    <row r="38" customFormat="false" ht="30" hidden="false" customHeight="true" outlineLevel="0" collapsed="false">
      <c r="A38" s="16" t="n">
        <v>27</v>
      </c>
      <c r="B38" s="17"/>
      <c r="C38" s="17"/>
      <c r="D38" s="17"/>
      <c r="E38" s="18"/>
      <c r="F38" s="19"/>
      <c r="G38" s="17"/>
      <c r="H38" s="18"/>
      <c r="I38" s="19"/>
      <c r="J38" s="19"/>
      <c r="K38" s="17"/>
      <c r="L38" s="17"/>
      <c r="M38" s="20" t="str">
        <f aca="false">IF(F38="","",SUMIF(Expéditions!$E$10:$E$39,F38,Expéditions!$F$10:$F$39))</f>
        <v/>
      </c>
      <c r="N38" s="20" t="str">
        <f aca="false">IF(OR(F38="",I38=""),"",I38-M38)</f>
        <v/>
      </c>
      <c r="O38" s="21" t="str">
        <f aca="false">IF(F38="","",IF(OR(B38="",D38="",J38&lt;&gt;"Oui",L38=""),"À compléter","Complète"))</f>
        <v/>
      </c>
      <c r="P38" s="17"/>
    </row>
    <row r="39" customFormat="false" ht="30" hidden="false" customHeight="true" outlineLevel="0" collapsed="false">
      <c r="A39" s="16" t="n">
        <v>28</v>
      </c>
      <c r="B39" s="17"/>
      <c r="C39" s="17"/>
      <c r="D39" s="17"/>
      <c r="E39" s="18"/>
      <c r="F39" s="19"/>
      <c r="G39" s="17"/>
      <c r="H39" s="18"/>
      <c r="I39" s="19"/>
      <c r="J39" s="19"/>
      <c r="K39" s="17"/>
      <c r="L39" s="17"/>
      <c r="M39" s="20" t="str">
        <f aca="false">IF(F39="","",SUMIF(Expéditions!$E$10:$E$39,F39,Expéditions!$F$10:$F$39))</f>
        <v/>
      </c>
      <c r="N39" s="20" t="str">
        <f aca="false">IF(OR(F39="",I39=""),"",I39-M39)</f>
        <v/>
      </c>
      <c r="O39" s="21" t="str">
        <f aca="false">IF(F39="","",IF(OR(B39="",D39="",J39&lt;&gt;"Oui",L39=""),"À compléter","Complète"))</f>
        <v/>
      </c>
      <c r="P39" s="17"/>
    </row>
    <row r="40" customFormat="false" ht="30" hidden="false" customHeight="true" outlineLevel="0" collapsed="false">
      <c r="A40" s="16" t="n">
        <v>29</v>
      </c>
      <c r="B40" s="17"/>
      <c r="C40" s="17"/>
      <c r="D40" s="17"/>
      <c r="E40" s="18"/>
      <c r="F40" s="19"/>
      <c r="G40" s="17"/>
      <c r="H40" s="18"/>
      <c r="I40" s="19"/>
      <c r="J40" s="19"/>
      <c r="K40" s="17"/>
      <c r="L40" s="17"/>
      <c r="M40" s="20" t="str">
        <f aca="false">IF(F40="","",SUMIF(Expéditions!$E$10:$E$39,F40,Expéditions!$F$10:$F$39))</f>
        <v/>
      </c>
      <c r="N40" s="20" t="str">
        <f aca="false">IF(OR(F40="",I40=""),"",I40-M40)</f>
        <v/>
      </c>
      <c r="O40" s="21" t="str">
        <f aca="false">IF(F40="","",IF(OR(B40="",D40="",J40&lt;&gt;"Oui",L40=""),"À compléter","Complète"))</f>
        <v/>
      </c>
      <c r="P40" s="17"/>
    </row>
    <row r="41" customFormat="false" ht="30" hidden="false" customHeight="true" outlineLevel="0" collapsed="false">
      <c r="A41" s="16" t="n">
        <v>30</v>
      </c>
      <c r="B41" s="17"/>
      <c r="C41" s="17"/>
      <c r="D41" s="17"/>
      <c r="E41" s="18"/>
      <c r="F41" s="19"/>
      <c r="G41" s="17"/>
      <c r="H41" s="18"/>
      <c r="I41" s="19"/>
      <c r="J41" s="19"/>
      <c r="K41" s="17"/>
      <c r="L41" s="17"/>
      <c r="M41" s="20" t="str">
        <f aca="false">IF(F41="","",SUMIF(Expéditions!$E$10:$E$39,F41,Expéditions!$F$10:$F$39))</f>
        <v/>
      </c>
      <c r="N41" s="20" t="str">
        <f aca="false">IF(OR(F41="",I41=""),"",I41-M41)</f>
        <v/>
      </c>
      <c r="O41" s="21" t="str">
        <f aca="false">IF(F41="","",IF(OR(B41="",D41="",J41&lt;&gt;"Oui",L41=""),"À compléter","Complète"))</f>
        <v/>
      </c>
      <c r="P41" s="17"/>
    </row>
  </sheetData>
  <mergeCells count="4">
    <mergeCell ref="A10:E10"/>
    <mergeCell ref="F10:J10"/>
    <mergeCell ref="K10:L10"/>
    <mergeCell ref="M10:P10"/>
  </mergeCells>
  <conditionalFormatting sqref="O12:O41">
    <cfRule type="expression" priority="2" aboveAverage="0" equalAverage="0" bottom="0" percent="0" rank="0" text="" dxfId="0">
      <formula>$O12="Complète"</formula>
    </cfRule>
    <cfRule type="expression" priority="3" aboveAverage="0" equalAverage="0" bottom="0" percent="0" rank="0" text="" dxfId="1">
      <formula>$O12="À compléter"</formula>
    </cfRule>
  </conditionalFormatting>
  <conditionalFormatting sqref="B12:L41">
    <cfRule type="expression" priority="4" aboveAverage="0" equalAverage="0" bottom="0" percent="0" rank="0" text="" dxfId="2">
      <formula>AND($F12&lt;&gt;"",B12="")</formula>
    </cfRule>
  </conditionalFormatting>
  <dataValidations count="1">
    <dataValidation allowBlank="true" errorStyle="stop" operator="between" showDropDown="false" showErrorMessage="false" showInputMessage="false" sqref="J12:J41" type="list">
      <formula1>"Oui,Non"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H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8"/>
    <col collapsed="false" customWidth="true" hidden="false" outlineLevel="0" max="3" min="3" style="0" width="13"/>
    <col collapsed="false" customWidth="true" hidden="false" outlineLevel="0" max="4" min="4" style="0" width="2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18"/>
    <col collapsed="false" customWidth="true" hidden="false" outlineLevel="0" max="8" min="8" style="0" width="14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</row>
    <row r="2" customFormat="false" ht="25.5" hidden="false" customHeight="true" outlineLevel="0" collapsed="false">
      <c r="A2" s="3" t="s">
        <v>51</v>
      </c>
    </row>
    <row r="3" customFormat="false" ht="15" hidden="false" customHeight="false" outlineLevel="0" collapsed="false">
      <c r="A3" s="10" t="s">
        <v>52</v>
      </c>
    </row>
    <row r="4" customFormat="false" ht="18" hidden="false" customHeight="true" outlineLevel="0" collapsed="false">
      <c r="B4" s="11" t="s">
        <v>53</v>
      </c>
      <c r="C4" s="12" t="n">
        <f aca="false">COUNTA(B10:B39)</f>
        <v>0</v>
      </c>
    </row>
    <row r="5" customFormat="false" ht="18" hidden="false" customHeight="true" outlineLevel="0" collapsed="false">
      <c r="B5" s="11" t="s">
        <v>32</v>
      </c>
      <c r="C5" s="12" t="n">
        <f aca="false">SUM(F10:F39)</f>
        <v>0</v>
      </c>
    </row>
    <row r="6" customFormat="false" ht="30" hidden="false" customHeight="true" outlineLevel="0" collapsed="false">
      <c r="B6" s="11" t="s">
        <v>54</v>
      </c>
      <c r="C6" s="12" t="n">
        <f aca="false">COUNTIF(G10:G39,"OF inconnu")</f>
        <v>0</v>
      </c>
    </row>
    <row r="7" customFormat="false" ht="30" hidden="false" customHeight="true" outlineLevel="0" collapsed="false">
      <c r="B7" s="11" t="s">
        <v>55</v>
      </c>
      <c r="C7" s="12" t="n">
        <f aca="false">COUNTIF(H10:H39,"OUI")</f>
        <v>0</v>
      </c>
    </row>
    <row r="9" customFormat="false" ht="33.75" hidden="false" customHeight="true" outlineLevel="0" collapsed="false">
      <c r="A9" s="15" t="s">
        <v>38</v>
      </c>
      <c r="B9" s="15" t="s">
        <v>56</v>
      </c>
      <c r="C9" s="15" t="s">
        <v>57</v>
      </c>
      <c r="D9" s="15" t="s">
        <v>58</v>
      </c>
      <c r="E9" s="15" t="s">
        <v>43</v>
      </c>
      <c r="F9" s="15" t="s">
        <v>32</v>
      </c>
      <c r="G9" s="15" t="s">
        <v>39</v>
      </c>
      <c r="H9" s="15" t="s">
        <v>59</v>
      </c>
    </row>
    <row r="10" customFormat="false" ht="30" hidden="false" customHeight="true" outlineLevel="0" collapsed="false">
      <c r="A10" s="16" t="n">
        <v>1</v>
      </c>
      <c r="B10" s="17"/>
      <c r="C10" s="18"/>
      <c r="D10" s="17"/>
      <c r="E10" s="19"/>
      <c r="F10" s="22"/>
      <c r="G10" s="21" t="str">
        <f aca="false">IF(E10="","",IFERROR(INDEX('Matière et fabrications'!$B$12:$B$41,MATCH(E10,'Matière et fabrications'!$F$12:$F$41,0)),"OF inconnu"))</f>
        <v/>
      </c>
      <c r="H10" s="21" t="str">
        <f aca="false">IF(AND(G10&lt;&gt;"",G10&lt;&gt;"OF inconnu",'Exercice de rappel'!$C$5&lt;&gt;"",G10='Exercice de rappel'!$C$5),"OUI","")</f>
        <v/>
      </c>
    </row>
    <row r="11" customFormat="false" ht="30" hidden="false" customHeight="true" outlineLevel="0" collapsed="false">
      <c r="A11" s="16" t="n">
        <v>2</v>
      </c>
      <c r="B11" s="17"/>
      <c r="C11" s="18"/>
      <c r="D11" s="17"/>
      <c r="E11" s="19"/>
      <c r="F11" s="22"/>
      <c r="G11" s="21" t="str">
        <f aca="false">IF(E11="","",IFERROR(INDEX('Matière et fabrications'!$B$12:$B$41,MATCH(E11,'Matière et fabrications'!$F$12:$F$41,0)),"OF inconnu"))</f>
        <v/>
      </c>
      <c r="H11" s="21" t="str">
        <f aca="false">IF(AND(G11&lt;&gt;"",G11&lt;&gt;"OF inconnu",'Exercice de rappel'!$C$5&lt;&gt;"",G11='Exercice de rappel'!$C$5),"OUI","")</f>
        <v/>
      </c>
    </row>
    <row r="12" customFormat="false" ht="30" hidden="false" customHeight="true" outlineLevel="0" collapsed="false">
      <c r="A12" s="16" t="n">
        <v>3</v>
      </c>
      <c r="B12" s="17"/>
      <c r="C12" s="18"/>
      <c r="D12" s="17"/>
      <c r="E12" s="19"/>
      <c r="F12" s="22"/>
      <c r="G12" s="21" t="str">
        <f aca="false">IF(E12="","",IFERROR(INDEX('Matière et fabrications'!$B$12:$B$41,MATCH(E12,'Matière et fabrications'!$F$12:$F$41,0)),"OF inconnu"))</f>
        <v/>
      </c>
      <c r="H12" s="21" t="str">
        <f aca="false">IF(AND(G12&lt;&gt;"",G12&lt;&gt;"OF inconnu",'Exercice de rappel'!$C$5&lt;&gt;"",G12='Exercice de rappel'!$C$5),"OUI","")</f>
        <v/>
      </c>
    </row>
    <row r="13" customFormat="false" ht="30" hidden="false" customHeight="true" outlineLevel="0" collapsed="false">
      <c r="A13" s="16" t="n">
        <v>4</v>
      </c>
      <c r="B13" s="17"/>
      <c r="C13" s="18"/>
      <c r="D13" s="17"/>
      <c r="E13" s="19"/>
      <c r="F13" s="22"/>
      <c r="G13" s="21" t="str">
        <f aca="false">IF(E13="","",IFERROR(INDEX('Matière et fabrications'!$B$12:$B$41,MATCH(E13,'Matière et fabrications'!$F$12:$F$41,0)),"OF inconnu"))</f>
        <v/>
      </c>
      <c r="H13" s="21" t="str">
        <f aca="false">IF(AND(G13&lt;&gt;"",G13&lt;&gt;"OF inconnu",'Exercice de rappel'!$C$5&lt;&gt;"",G13='Exercice de rappel'!$C$5),"OUI","")</f>
        <v/>
      </c>
    </row>
    <row r="14" customFormat="false" ht="30" hidden="false" customHeight="true" outlineLevel="0" collapsed="false">
      <c r="A14" s="16" t="n">
        <v>5</v>
      </c>
      <c r="B14" s="17"/>
      <c r="C14" s="18"/>
      <c r="D14" s="17"/>
      <c r="E14" s="19"/>
      <c r="F14" s="22"/>
      <c r="G14" s="21" t="str">
        <f aca="false">IF(E14="","",IFERROR(INDEX('Matière et fabrications'!$B$12:$B$41,MATCH(E14,'Matière et fabrications'!$F$12:$F$41,0)),"OF inconnu"))</f>
        <v/>
      </c>
      <c r="H14" s="21" t="str">
        <f aca="false">IF(AND(G14&lt;&gt;"",G14&lt;&gt;"OF inconnu",'Exercice de rappel'!$C$5&lt;&gt;"",G14='Exercice de rappel'!$C$5),"OUI","")</f>
        <v/>
      </c>
    </row>
    <row r="15" customFormat="false" ht="30" hidden="false" customHeight="true" outlineLevel="0" collapsed="false">
      <c r="A15" s="16" t="n">
        <v>6</v>
      </c>
      <c r="B15" s="17"/>
      <c r="C15" s="18"/>
      <c r="D15" s="17"/>
      <c r="E15" s="19"/>
      <c r="F15" s="22"/>
      <c r="G15" s="21" t="str">
        <f aca="false">IF(E15="","",IFERROR(INDEX('Matière et fabrications'!$B$12:$B$41,MATCH(E15,'Matière et fabrications'!$F$12:$F$41,0)),"OF inconnu"))</f>
        <v/>
      </c>
      <c r="H15" s="21" t="str">
        <f aca="false">IF(AND(G15&lt;&gt;"",G15&lt;&gt;"OF inconnu",'Exercice de rappel'!$C$5&lt;&gt;"",G15='Exercice de rappel'!$C$5),"OUI","")</f>
        <v/>
      </c>
    </row>
    <row r="16" customFormat="false" ht="30" hidden="false" customHeight="true" outlineLevel="0" collapsed="false">
      <c r="A16" s="16" t="n">
        <v>7</v>
      </c>
      <c r="B16" s="17"/>
      <c r="C16" s="18"/>
      <c r="D16" s="17"/>
      <c r="E16" s="19"/>
      <c r="F16" s="22"/>
      <c r="G16" s="21" t="str">
        <f aca="false">IF(E16="","",IFERROR(INDEX('Matière et fabrications'!$B$12:$B$41,MATCH(E16,'Matière et fabrications'!$F$12:$F$41,0)),"OF inconnu"))</f>
        <v/>
      </c>
      <c r="H16" s="21" t="str">
        <f aca="false">IF(AND(G16&lt;&gt;"",G16&lt;&gt;"OF inconnu",'Exercice de rappel'!$C$5&lt;&gt;"",G16='Exercice de rappel'!$C$5),"OUI","")</f>
        <v/>
      </c>
    </row>
    <row r="17" customFormat="false" ht="30" hidden="false" customHeight="true" outlineLevel="0" collapsed="false">
      <c r="A17" s="16" t="n">
        <v>8</v>
      </c>
      <c r="B17" s="17"/>
      <c r="C17" s="18"/>
      <c r="D17" s="17"/>
      <c r="E17" s="19"/>
      <c r="F17" s="22"/>
      <c r="G17" s="21" t="str">
        <f aca="false">IF(E17="","",IFERROR(INDEX('Matière et fabrications'!$B$12:$B$41,MATCH(E17,'Matière et fabrications'!$F$12:$F$41,0)),"OF inconnu"))</f>
        <v/>
      </c>
      <c r="H17" s="21" t="str">
        <f aca="false">IF(AND(G17&lt;&gt;"",G17&lt;&gt;"OF inconnu",'Exercice de rappel'!$C$5&lt;&gt;"",G17='Exercice de rappel'!$C$5),"OUI","")</f>
        <v/>
      </c>
    </row>
    <row r="18" customFormat="false" ht="30" hidden="false" customHeight="true" outlineLevel="0" collapsed="false">
      <c r="A18" s="16" t="n">
        <v>9</v>
      </c>
      <c r="B18" s="17"/>
      <c r="C18" s="18"/>
      <c r="D18" s="17"/>
      <c r="E18" s="19"/>
      <c r="F18" s="22"/>
      <c r="G18" s="21" t="str">
        <f aca="false">IF(E18="","",IFERROR(INDEX('Matière et fabrications'!$B$12:$B$41,MATCH(E18,'Matière et fabrications'!$F$12:$F$41,0)),"OF inconnu"))</f>
        <v/>
      </c>
      <c r="H18" s="21" t="str">
        <f aca="false">IF(AND(G18&lt;&gt;"",G18&lt;&gt;"OF inconnu",'Exercice de rappel'!$C$5&lt;&gt;"",G18='Exercice de rappel'!$C$5),"OUI","")</f>
        <v/>
      </c>
    </row>
    <row r="19" customFormat="false" ht="30" hidden="false" customHeight="true" outlineLevel="0" collapsed="false">
      <c r="A19" s="16" t="n">
        <v>10</v>
      </c>
      <c r="B19" s="17"/>
      <c r="C19" s="18"/>
      <c r="D19" s="17"/>
      <c r="E19" s="19"/>
      <c r="F19" s="22"/>
      <c r="G19" s="21" t="str">
        <f aca="false">IF(E19="","",IFERROR(INDEX('Matière et fabrications'!$B$12:$B$41,MATCH(E19,'Matière et fabrications'!$F$12:$F$41,0)),"OF inconnu"))</f>
        <v/>
      </c>
      <c r="H19" s="21" t="str">
        <f aca="false">IF(AND(G19&lt;&gt;"",G19&lt;&gt;"OF inconnu",'Exercice de rappel'!$C$5&lt;&gt;"",G19='Exercice de rappel'!$C$5),"OUI","")</f>
        <v/>
      </c>
    </row>
    <row r="20" customFormat="false" ht="30" hidden="false" customHeight="true" outlineLevel="0" collapsed="false">
      <c r="A20" s="16" t="n">
        <v>11</v>
      </c>
      <c r="B20" s="17"/>
      <c r="C20" s="18"/>
      <c r="D20" s="17"/>
      <c r="E20" s="19"/>
      <c r="F20" s="22"/>
      <c r="G20" s="21" t="str">
        <f aca="false">IF(E20="","",IFERROR(INDEX('Matière et fabrications'!$B$12:$B$41,MATCH(E20,'Matière et fabrications'!$F$12:$F$41,0)),"OF inconnu"))</f>
        <v/>
      </c>
      <c r="H20" s="21" t="str">
        <f aca="false">IF(AND(G20&lt;&gt;"",G20&lt;&gt;"OF inconnu",'Exercice de rappel'!$C$5&lt;&gt;"",G20='Exercice de rappel'!$C$5),"OUI","")</f>
        <v/>
      </c>
    </row>
    <row r="21" customFormat="false" ht="30" hidden="false" customHeight="true" outlineLevel="0" collapsed="false">
      <c r="A21" s="16" t="n">
        <v>12</v>
      </c>
      <c r="B21" s="17"/>
      <c r="C21" s="18"/>
      <c r="D21" s="17"/>
      <c r="E21" s="19"/>
      <c r="F21" s="22"/>
      <c r="G21" s="21" t="str">
        <f aca="false">IF(E21="","",IFERROR(INDEX('Matière et fabrications'!$B$12:$B$41,MATCH(E21,'Matière et fabrications'!$F$12:$F$41,0)),"OF inconnu"))</f>
        <v/>
      </c>
      <c r="H21" s="21" t="str">
        <f aca="false">IF(AND(G21&lt;&gt;"",G21&lt;&gt;"OF inconnu",'Exercice de rappel'!$C$5&lt;&gt;"",G21='Exercice de rappel'!$C$5),"OUI","")</f>
        <v/>
      </c>
    </row>
    <row r="22" customFormat="false" ht="30" hidden="false" customHeight="true" outlineLevel="0" collapsed="false">
      <c r="A22" s="16" t="n">
        <v>13</v>
      </c>
      <c r="B22" s="17"/>
      <c r="C22" s="18"/>
      <c r="D22" s="17"/>
      <c r="E22" s="19"/>
      <c r="F22" s="22"/>
      <c r="G22" s="21" t="str">
        <f aca="false">IF(E22="","",IFERROR(INDEX('Matière et fabrications'!$B$12:$B$41,MATCH(E22,'Matière et fabrications'!$F$12:$F$41,0)),"OF inconnu"))</f>
        <v/>
      </c>
      <c r="H22" s="21" t="str">
        <f aca="false">IF(AND(G22&lt;&gt;"",G22&lt;&gt;"OF inconnu",'Exercice de rappel'!$C$5&lt;&gt;"",G22='Exercice de rappel'!$C$5),"OUI","")</f>
        <v/>
      </c>
    </row>
    <row r="23" customFormat="false" ht="30" hidden="false" customHeight="true" outlineLevel="0" collapsed="false">
      <c r="A23" s="16" t="n">
        <v>14</v>
      </c>
      <c r="B23" s="17"/>
      <c r="C23" s="18"/>
      <c r="D23" s="17"/>
      <c r="E23" s="19"/>
      <c r="F23" s="22"/>
      <c r="G23" s="21" t="str">
        <f aca="false">IF(E23="","",IFERROR(INDEX('Matière et fabrications'!$B$12:$B$41,MATCH(E23,'Matière et fabrications'!$F$12:$F$41,0)),"OF inconnu"))</f>
        <v/>
      </c>
      <c r="H23" s="21" t="str">
        <f aca="false">IF(AND(G23&lt;&gt;"",G23&lt;&gt;"OF inconnu",'Exercice de rappel'!$C$5&lt;&gt;"",G23='Exercice de rappel'!$C$5),"OUI","")</f>
        <v/>
      </c>
    </row>
    <row r="24" customFormat="false" ht="30" hidden="false" customHeight="true" outlineLevel="0" collapsed="false">
      <c r="A24" s="16" t="n">
        <v>15</v>
      </c>
      <c r="B24" s="17"/>
      <c r="C24" s="18"/>
      <c r="D24" s="17"/>
      <c r="E24" s="19"/>
      <c r="F24" s="22"/>
      <c r="G24" s="21" t="str">
        <f aca="false">IF(E24="","",IFERROR(INDEX('Matière et fabrications'!$B$12:$B$41,MATCH(E24,'Matière et fabrications'!$F$12:$F$41,0)),"OF inconnu"))</f>
        <v/>
      </c>
      <c r="H24" s="21" t="str">
        <f aca="false">IF(AND(G24&lt;&gt;"",G24&lt;&gt;"OF inconnu",'Exercice de rappel'!$C$5&lt;&gt;"",G24='Exercice de rappel'!$C$5),"OUI","")</f>
        <v/>
      </c>
    </row>
    <row r="25" customFormat="false" ht="30" hidden="false" customHeight="true" outlineLevel="0" collapsed="false">
      <c r="A25" s="16" t="n">
        <v>16</v>
      </c>
      <c r="B25" s="17"/>
      <c r="C25" s="18"/>
      <c r="D25" s="17"/>
      <c r="E25" s="19"/>
      <c r="F25" s="22"/>
      <c r="G25" s="21" t="str">
        <f aca="false">IF(E25="","",IFERROR(INDEX('Matière et fabrications'!$B$12:$B$41,MATCH(E25,'Matière et fabrications'!$F$12:$F$41,0)),"OF inconnu"))</f>
        <v/>
      </c>
      <c r="H25" s="21" t="str">
        <f aca="false">IF(AND(G25&lt;&gt;"",G25&lt;&gt;"OF inconnu",'Exercice de rappel'!$C$5&lt;&gt;"",G25='Exercice de rappel'!$C$5),"OUI","")</f>
        <v/>
      </c>
    </row>
    <row r="26" customFormat="false" ht="30" hidden="false" customHeight="true" outlineLevel="0" collapsed="false">
      <c r="A26" s="16" t="n">
        <v>17</v>
      </c>
      <c r="B26" s="17"/>
      <c r="C26" s="18"/>
      <c r="D26" s="17"/>
      <c r="E26" s="19"/>
      <c r="F26" s="22"/>
      <c r="G26" s="21" t="str">
        <f aca="false">IF(E26="","",IFERROR(INDEX('Matière et fabrications'!$B$12:$B$41,MATCH(E26,'Matière et fabrications'!$F$12:$F$41,0)),"OF inconnu"))</f>
        <v/>
      </c>
      <c r="H26" s="21" t="str">
        <f aca="false">IF(AND(G26&lt;&gt;"",G26&lt;&gt;"OF inconnu",'Exercice de rappel'!$C$5&lt;&gt;"",G26='Exercice de rappel'!$C$5),"OUI","")</f>
        <v/>
      </c>
    </row>
    <row r="27" customFormat="false" ht="30" hidden="false" customHeight="true" outlineLevel="0" collapsed="false">
      <c r="A27" s="16" t="n">
        <v>18</v>
      </c>
      <c r="B27" s="17"/>
      <c r="C27" s="18"/>
      <c r="D27" s="17"/>
      <c r="E27" s="19"/>
      <c r="F27" s="22"/>
      <c r="G27" s="21" t="str">
        <f aca="false">IF(E27="","",IFERROR(INDEX('Matière et fabrications'!$B$12:$B$41,MATCH(E27,'Matière et fabrications'!$F$12:$F$41,0)),"OF inconnu"))</f>
        <v/>
      </c>
      <c r="H27" s="21" t="str">
        <f aca="false">IF(AND(G27&lt;&gt;"",G27&lt;&gt;"OF inconnu",'Exercice de rappel'!$C$5&lt;&gt;"",G27='Exercice de rappel'!$C$5),"OUI","")</f>
        <v/>
      </c>
    </row>
    <row r="28" customFormat="false" ht="30" hidden="false" customHeight="true" outlineLevel="0" collapsed="false">
      <c r="A28" s="16" t="n">
        <v>19</v>
      </c>
      <c r="B28" s="17"/>
      <c r="C28" s="18"/>
      <c r="D28" s="17"/>
      <c r="E28" s="19"/>
      <c r="F28" s="22"/>
      <c r="G28" s="21" t="str">
        <f aca="false">IF(E28="","",IFERROR(INDEX('Matière et fabrications'!$B$12:$B$41,MATCH(E28,'Matière et fabrications'!$F$12:$F$41,0)),"OF inconnu"))</f>
        <v/>
      </c>
      <c r="H28" s="21" t="str">
        <f aca="false">IF(AND(G28&lt;&gt;"",G28&lt;&gt;"OF inconnu",'Exercice de rappel'!$C$5&lt;&gt;"",G28='Exercice de rappel'!$C$5),"OUI","")</f>
        <v/>
      </c>
    </row>
    <row r="29" customFormat="false" ht="30" hidden="false" customHeight="true" outlineLevel="0" collapsed="false">
      <c r="A29" s="16" t="n">
        <v>20</v>
      </c>
      <c r="B29" s="17"/>
      <c r="C29" s="18"/>
      <c r="D29" s="17"/>
      <c r="E29" s="19"/>
      <c r="F29" s="22"/>
      <c r="G29" s="21" t="str">
        <f aca="false">IF(E29="","",IFERROR(INDEX('Matière et fabrications'!$B$12:$B$41,MATCH(E29,'Matière et fabrications'!$F$12:$F$41,0)),"OF inconnu"))</f>
        <v/>
      </c>
      <c r="H29" s="21" t="str">
        <f aca="false">IF(AND(G29&lt;&gt;"",G29&lt;&gt;"OF inconnu",'Exercice de rappel'!$C$5&lt;&gt;"",G29='Exercice de rappel'!$C$5),"OUI","")</f>
        <v/>
      </c>
    </row>
    <row r="30" customFormat="false" ht="30" hidden="false" customHeight="true" outlineLevel="0" collapsed="false">
      <c r="A30" s="16" t="n">
        <v>21</v>
      </c>
      <c r="B30" s="17"/>
      <c r="C30" s="18"/>
      <c r="D30" s="17"/>
      <c r="E30" s="19"/>
      <c r="F30" s="22"/>
      <c r="G30" s="21" t="str">
        <f aca="false">IF(E30="","",IFERROR(INDEX('Matière et fabrications'!$B$12:$B$41,MATCH(E30,'Matière et fabrications'!$F$12:$F$41,0)),"OF inconnu"))</f>
        <v/>
      </c>
      <c r="H30" s="21" t="str">
        <f aca="false">IF(AND(G30&lt;&gt;"",G30&lt;&gt;"OF inconnu",'Exercice de rappel'!$C$5&lt;&gt;"",G30='Exercice de rappel'!$C$5),"OUI","")</f>
        <v/>
      </c>
    </row>
    <row r="31" customFormat="false" ht="30" hidden="false" customHeight="true" outlineLevel="0" collapsed="false">
      <c r="A31" s="16" t="n">
        <v>22</v>
      </c>
      <c r="B31" s="17"/>
      <c r="C31" s="18"/>
      <c r="D31" s="17"/>
      <c r="E31" s="19"/>
      <c r="F31" s="22"/>
      <c r="G31" s="21" t="str">
        <f aca="false">IF(E31="","",IFERROR(INDEX('Matière et fabrications'!$B$12:$B$41,MATCH(E31,'Matière et fabrications'!$F$12:$F$41,0)),"OF inconnu"))</f>
        <v/>
      </c>
      <c r="H31" s="21" t="str">
        <f aca="false">IF(AND(G31&lt;&gt;"",G31&lt;&gt;"OF inconnu",'Exercice de rappel'!$C$5&lt;&gt;"",G31='Exercice de rappel'!$C$5),"OUI","")</f>
        <v/>
      </c>
    </row>
    <row r="32" customFormat="false" ht="30" hidden="false" customHeight="true" outlineLevel="0" collapsed="false">
      <c r="A32" s="16" t="n">
        <v>23</v>
      </c>
      <c r="B32" s="17"/>
      <c r="C32" s="18"/>
      <c r="D32" s="17"/>
      <c r="E32" s="19"/>
      <c r="F32" s="22"/>
      <c r="G32" s="21" t="str">
        <f aca="false">IF(E32="","",IFERROR(INDEX('Matière et fabrications'!$B$12:$B$41,MATCH(E32,'Matière et fabrications'!$F$12:$F$41,0)),"OF inconnu"))</f>
        <v/>
      </c>
      <c r="H32" s="21" t="str">
        <f aca="false">IF(AND(G32&lt;&gt;"",G32&lt;&gt;"OF inconnu",'Exercice de rappel'!$C$5&lt;&gt;"",G32='Exercice de rappel'!$C$5),"OUI","")</f>
        <v/>
      </c>
    </row>
    <row r="33" customFormat="false" ht="30" hidden="false" customHeight="true" outlineLevel="0" collapsed="false">
      <c r="A33" s="16" t="n">
        <v>24</v>
      </c>
      <c r="B33" s="17"/>
      <c r="C33" s="18"/>
      <c r="D33" s="17"/>
      <c r="E33" s="19"/>
      <c r="F33" s="22"/>
      <c r="G33" s="21" t="str">
        <f aca="false">IF(E33="","",IFERROR(INDEX('Matière et fabrications'!$B$12:$B$41,MATCH(E33,'Matière et fabrications'!$F$12:$F$41,0)),"OF inconnu"))</f>
        <v/>
      </c>
      <c r="H33" s="21" t="str">
        <f aca="false">IF(AND(G33&lt;&gt;"",G33&lt;&gt;"OF inconnu",'Exercice de rappel'!$C$5&lt;&gt;"",G33='Exercice de rappel'!$C$5),"OUI","")</f>
        <v/>
      </c>
    </row>
    <row r="34" customFormat="false" ht="30" hidden="false" customHeight="true" outlineLevel="0" collapsed="false">
      <c r="A34" s="16" t="n">
        <v>25</v>
      </c>
      <c r="B34" s="17"/>
      <c r="C34" s="18"/>
      <c r="D34" s="17"/>
      <c r="E34" s="19"/>
      <c r="F34" s="22"/>
      <c r="G34" s="21" t="str">
        <f aca="false">IF(E34="","",IFERROR(INDEX('Matière et fabrications'!$B$12:$B$41,MATCH(E34,'Matière et fabrications'!$F$12:$F$41,0)),"OF inconnu"))</f>
        <v/>
      </c>
      <c r="H34" s="21" t="str">
        <f aca="false">IF(AND(G34&lt;&gt;"",G34&lt;&gt;"OF inconnu",'Exercice de rappel'!$C$5&lt;&gt;"",G34='Exercice de rappel'!$C$5),"OUI","")</f>
        <v/>
      </c>
    </row>
    <row r="35" customFormat="false" ht="30" hidden="false" customHeight="true" outlineLevel="0" collapsed="false">
      <c r="A35" s="16" t="n">
        <v>26</v>
      </c>
      <c r="B35" s="17"/>
      <c r="C35" s="18"/>
      <c r="D35" s="17"/>
      <c r="E35" s="19"/>
      <c r="F35" s="22"/>
      <c r="G35" s="21" t="str">
        <f aca="false">IF(E35="","",IFERROR(INDEX('Matière et fabrications'!$B$12:$B$41,MATCH(E35,'Matière et fabrications'!$F$12:$F$41,0)),"OF inconnu"))</f>
        <v/>
      </c>
      <c r="H35" s="21" t="str">
        <f aca="false">IF(AND(G35&lt;&gt;"",G35&lt;&gt;"OF inconnu",'Exercice de rappel'!$C$5&lt;&gt;"",G35='Exercice de rappel'!$C$5),"OUI","")</f>
        <v/>
      </c>
    </row>
    <row r="36" customFormat="false" ht="30" hidden="false" customHeight="true" outlineLevel="0" collapsed="false">
      <c r="A36" s="16" t="n">
        <v>27</v>
      </c>
      <c r="B36" s="17"/>
      <c r="C36" s="18"/>
      <c r="D36" s="17"/>
      <c r="E36" s="19"/>
      <c r="F36" s="22"/>
      <c r="G36" s="21" t="str">
        <f aca="false">IF(E36="","",IFERROR(INDEX('Matière et fabrications'!$B$12:$B$41,MATCH(E36,'Matière et fabrications'!$F$12:$F$41,0)),"OF inconnu"))</f>
        <v/>
      </c>
      <c r="H36" s="21" t="str">
        <f aca="false">IF(AND(G36&lt;&gt;"",G36&lt;&gt;"OF inconnu",'Exercice de rappel'!$C$5&lt;&gt;"",G36='Exercice de rappel'!$C$5),"OUI","")</f>
        <v/>
      </c>
    </row>
    <row r="37" customFormat="false" ht="30" hidden="false" customHeight="true" outlineLevel="0" collapsed="false">
      <c r="A37" s="16" t="n">
        <v>28</v>
      </c>
      <c r="B37" s="17"/>
      <c r="C37" s="18"/>
      <c r="D37" s="17"/>
      <c r="E37" s="19"/>
      <c r="F37" s="22"/>
      <c r="G37" s="21" t="str">
        <f aca="false">IF(E37="","",IFERROR(INDEX('Matière et fabrications'!$B$12:$B$41,MATCH(E37,'Matière et fabrications'!$F$12:$F$41,0)),"OF inconnu"))</f>
        <v/>
      </c>
      <c r="H37" s="21" t="str">
        <f aca="false">IF(AND(G37&lt;&gt;"",G37&lt;&gt;"OF inconnu",'Exercice de rappel'!$C$5&lt;&gt;"",G37='Exercice de rappel'!$C$5),"OUI","")</f>
        <v/>
      </c>
    </row>
    <row r="38" customFormat="false" ht="30" hidden="false" customHeight="true" outlineLevel="0" collapsed="false">
      <c r="A38" s="16" t="n">
        <v>29</v>
      </c>
      <c r="B38" s="17"/>
      <c r="C38" s="18"/>
      <c r="D38" s="17"/>
      <c r="E38" s="19"/>
      <c r="F38" s="22"/>
      <c r="G38" s="21" t="str">
        <f aca="false">IF(E38="","",IFERROR(INDEX('Matière et fabrications'!$B$12:$B$41,MATCH(E38,'Matière et fabrications'!$F$12:$F$41,0)),"OF inconnu"))</f>
        <v/>
      </c>
      <c r="H38" s="21" t="str">
        <f aca="false">IF(AND(G38&lt;&gt;"",G38&lt;&gt;"OF inconnu",'Exercice de rappel'!$C$5&lt;&gt;"",G38='Exercice de rappel'!$C$5),"OUI","")</f>
        <v/>
      </c>
    </row>
    <row r="39" customFormat="false" ht="30" hidden="false" customHeight="true" outlineLevel="0" collapsed="false">
      <c r="A39" s="16" t="n">
        <v>30</v>
      </c>
      <c r="B39" s="17"/>
      <c r="C39" s="18"/>
      <c r="D39" s="17"/>
      <c r="E39" s="19"/>
      <c r="F39" s="22"/>
      <c r="G39" s="21" t="str">
        <f aca="false">IF(E39="","",IFERROR(INDEX('Matière et fabrications'!$B$12:$B$41,MATCH(E39,'Matière et fabrications'!$F$12:$F$41,0)),"OF inconnu"))</f>
        <v/>
      </c>
      <c r="H39" s="21" t="str">
        <f aca="false">IF(AND(G39&lt;&gt;"",G39&lt;&gt;"OF inconnu",'Exercice de rappel'!$C$5&lt;&gt;"",G39='Exercice de rappel'!$C$5),"OUI","")</f>
        <v/>
      </c>
    </row>
  </sheetData>
  <conditionalFormatting sqref="A10:H39">
    <cfRule type="expression" priority="2" aboveAverage="0" equalAverage="0" bottom="0" percent="0" rank="0" text="" dxfId="3">
      <formula>$H10="OUI"</formula>
    </cfRule>
  </conditionalFormatting>
  <conditionalFormatting sqref="G10:G39">
    <cfRule type="expression" priority="3" aboveAverage="0" equalAverage="0" bottom="0" percent="0" rank="0" text="" dxfId="1">
      <formula>$G10="OF inconnu"</formula>
    </cfRule>
  </conditionalFormatting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2"/>
    <col collapsed="false" customWidth="true" hidden="false" outlineLevel="0" max="3" min="3" style="0" width="28"/>
    <col collapsed="false" customWidth="true" hidden="false" outlineLevel="0" max="4" min="4" style="0" width="56"/>
  </cols>
  <sheetData>
    <row r="1" customFormat="false" ht="21.75" hidden="false" customHeight="true" outlineLevel="0" collapsed="false">
      <c r="A1" s="1" t="s">
        <v>0</v>
      </c>
      <c r="B1" s="2"/>
      <c r="C1" s="2"/>
      <c r="D1" s="2"/>
    </row>
    <row r="2" customFormat="false" ht="25.5" hidden="false" customHeight="true" outlineLevel="0" collapsed="false">
      <c r="A2" s="3" t="s">
        <v>60</v>
      </c>
    </row>
    <row r="3" customFormat="false" ht="15" hidden="false" customHeight="false" outlineLevel="0" collapsed="false">
      <c r="A3" s="10" t="s">
        <v>61</v>
      </c>
    </row>
    <row r="4" customFormat="false" ht="21.75" hidden="false" customHeight="true" outlineLevel="0" collapsed="false">
      <c r="B4" s="11" t="s">
        <v>62</v>
      </c>
      <c r="C4" s="23"/>
      <c r="D4" s="24"/>
    </row>
    <row r="5" customFormat="false" ht="21.75" hidden="false" customHeight="true" outlineLevel="0" collapsed="false">
      <c r="B5" s="11" t="s">
        <v>63</v>
      </c>
      <c r="C5" s="17"/>
      <c r="D5" s="24" t="s">
        <v>64</v>
      </c>
    </row>
    <row r="6" customFormat="false" ht="21.75" hidden="false" customHeight="true" outlineLevel="0" collapsed="false">
      <c r="B6" s="11" t="s">
        <v>65</v>
      </c>
      <c r="C6" s="25"/>
      <c r="D6" s="24"/>
    </row>
    <row r="7" customFormat="false" ht="21.75" hidden="false" customHeight="true" outlineLevel="0" collapsed="false">
      <c r="B7" s="11" t="s">
        <v>66</v>
      </c>
      <c r="C7" s="25"/>
      <c r="D7" s="24"/>
    </row>
    <row r="8" customFormat="false" ht="21.75" hidden="false" customHeight="true" outlineLevel="0" collapsed="false">
      <c r="B8" s="11" t="s">
        <v>67</v>
      </c>
      <c r="C8" s="26" t="str">
        <f aca="false">IF(OR(C6="",C7=""),"",C7-C6)</f>
        <v/>
      </c>
      <c r="D8" s="24"/>
    </row>
    <row r="9" customFormat="false" ht="21.75" hidden="false" customHeight="true" outlineLevel="0" collapsed="false">
      <c r="B9" s="11" t="s">
        <v>68</v>
      </c>
      <c r="C9" s="17"/>
      <c r="D9" s="24" t="s">
        <v>69</v>
      </c>
    </row>
    <row r="10" customFormat="false" ht="21.75" hidden="false" customHeight="true" outlineLevel="0" collapsed="false">
      <c r="B10" s="11" t="s">
        <v>70</v>
      </c>
      <c r="C10" s="27" t="str">
        <f aca="false">IF(C8="","",IF(C8&lt;=C9/24,"Oui","Non"))</f>
        <v/>
      </c>
      <c r="D10" s="24"/>
    </row>
    <row r="12" customFormat="false" ht="15" hidden="false" customHeight="false" outlineLevel="0" collapsed="false">
      <c r="B12" s="15" t="s">
        <v>71</v>
      </c>
      <c r="C12" s="15" t="s">
        <v>72</v>
      </c>
      <c r="D12" s="15" t="s">
        <v>73</v>
      </c>
    </row>
    <row r="13" customFormat="false" ht="21.75" hidden="false" customHeight="true" outlineLevel="0" collapsed="false">
      <c r="B13" s="11" t="s">
        <v>74</v>
      </c>
      <c r="C13" s="12" t="str">
        <f aca="false">IF($C$5="","",COUNTIF('Matière et fabrications'!$B$12:$B$41,$C$5))</f>
        <v/>
      </c>
      <c r="D13" s="24" t="s">
        <v>75</v>
      </c>
    </row>
    <row r="14" customFormat="false" ht="21.75" hidden="false" customHeight="true" outlineLevel="0" collapsed="false">
      <c r="B14" s="11" t="s">
        <v>31</v>
      </c>
      <c r="C14" s="12" t="str">
        <f aca="false">IF($C$5="","",SUMIF('Matière et fabrications'!$B$12:$B$41,$C$5,'Matière et fabrications'!$I$12:$I$41))</f>
        <v/>
      </c>
      <c r="D14" s="24" t="s">
        <v>76</v>
      </c>
    </row>
    <row r="15" customFormat="false" ht="21.75" hidden="false" customHeight="true" outlineLevel="0" collapsed="false">
      <c r="B15" s="11" t="s">
        <v>77</v>
      </c>
      <c r="C15" s="12" t="str">
        <f aca="false">IF($C$5="","",COUNTIF(Expéditions!$H$10:$H$39,"OUI"))</f>
        <v/>
      </c>
      <c r="D15" s="24" t="s">
        <v>78</v>
      </c>
    </row>
    <row r="16" customFormat="false" ht="21.75" hidden="false" customHeight="true" outlineLevel="0" collapsed="false">
      <c r="B16" s="11" t="s">
        <v>32</v>
      </c>
      <c r="C16" s="12" t="str">
        <f aca="false">IF($C$5="","",SUMIF(Expéditions!$H$10:$H$39,"OUI",Expéditions!$F$10:$F$39))</f>
        <v/>
      </c>
      <c r="D16" s="24"/>
    </row>
    <row r="17" customFormat="false" ht="21.75" hidden="false" customHeight="true" outlineLevel="0" collapsed="false">
      <c r="B17" s="11" t="s">
        <v>79</v>
      </c>
      <c r="C17" s="12" t="str">
        <f aca="false">IF(OR(C14="",C16=""),"",C14-C16)</f>
        <v/>
      </c>
      <c r="D17" s="24" t="s">
        <v>80</v>
      </c>
    </row>
    <row r="18" customFormat="false" ht="21.75" hidden="false" customHeight="true" outlineLevel="0" collapsed="false">
      <c r="B18" s="11" t="s">
        <v>81</v>
      </c>
      <c r="C18" s="17"/>
      <c r="D18" s="24" t="s">
        <v>82</v>
      </c>
    </row>
    <row r="19" customFormat="false" ht="21.75" hidden="false" customHeight="true" outlineLevel="0" collapsed="false">
      <c r="B19" s="11" t="s">
        <v>83</v>
      </c>
      <c r="C19" s="27" t="str">
        <f aca="false">IF(OR(C17="",C18=""),"",C17-C18)</f>
        <v/>
      </c>
      <c r="D19" s="24" t="s">
        <v>84</v>
      </c>
    </row>
    <row r="20" customFormat="false" ht="21.75" hidden="false" customHeight="true" outlineLevel="0" collapsed="false">
      <c r="B20" s="11" t="s">
        <v>85</v>
      </c>
      <c r="C20" s="27" t="str">
        <f aca="false">IF(C19="","",IF(C19=0,"Toutes les pièces sont retrouvées","Écart de "&amp;ABS(C19)&amp;" pièce(s) à expliquer"))</f>
        <v/>
      </c>
      <c r="D20" s="24"/>
    </row>
    <row r="22" customFormat="false" ht="61.5" hidden="false" customHeight="true" outlineLevel="0" collapsed="false">
      <c r="B22" s="11" t="s">
        <v>86</v>
      </c>
      <c r="C22" s="17"/>
      <c r="D22" s="17"/>
    </row>
    <row r="23" customFormat="false" ht="61.5" hidden="false" customHeight="true" outlineLevel="0" collapsed="false">
      <c r="B23" s="11" t="s">
        <v>87</v>
      </c>
      <c r="C23" s="17"/>
      <c r="D23" s="17"/>
    </row>
    <row r="24" customFormat="false" ht="21.75" hidden="false" customHeight="true" outlineLevel="0" collapsed="false">
      <c r="B24" s="11" t="s">
        <v>88</v>
      </c>
      <c r="C24" s="17"/>
      <c r="D24" s="17"/>
    </row>
    <row r="25" customFormat="false" ht="21.75" hidden="false" customHeight="true" outlineLevel="0" collapsed="false">
      <c r="B25" s="11" t="s">
        <v>89</v>
      </c>
      <c r="C25" s="23"/>
      <c r="D25" s="23"/>
    </row>
  </sheetData>
  <mergeCells count="4">
    <mergeCell ref="C22:D22"/>
    <mergeCell ref="C23:D23"/>
    <mergeCell ref="C24:D24"/>
    <mergeCell ref="C25:D25"/>
  </mergeCells>
  <conditionalFormatting sqref="C10">
    <cfRule type="expression" priority="2" aboveAverage="0" equalAverage="0" bottom="0" percent="0" rank="0" text="" dxfId="3">
      <formula>$C$10="Non"</formula>
    </cfRule>
    <cfRule type="expression" priority="3" aboveAverage="0" equalAverage="0" bottom="0" percent="0" rank="0" text="" dxfId="0">
      <formula>$C$10="Oui"</formula>
    </cfRule>
  </conditionalFormatting>
  <conditionalFormatting sqref="C19:C20">
    <cfRule type="expression" priority="4" aboveAverage="0" equalAverage="0" bottom="0" percent="0" rank="0" text="" dxfId="3">
      <formula>AND($C$19&lt;&gt;"",$C$19&lt;&gt;0)</formula>
    </cfRule>
  </conditionalFormatting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75"/>
    <pageSetUpPr fitToPage="true"/>
  </sheetPr>
  <dimension ref="A1:P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1" topLeftCell="C12" activePane="bottomRight" state="frozen"/>
      <selection pane="topLeft" activeCell="A1" activeCellId="0" sqref="A1"/>
      <selection pane="topRight" activeCell="C1" activeCellId="0" sqref="C1"/>
      <selection pane="bottomLeft" activeCell="A12" activeCellId="0" sqref="A1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6" min="5" style="0" width="12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9" min="9" style="0" width="11"/>
    <col collapsed="false" customWidth="true" hidden="false" outlineLevel="0" max="10" min="10" style="0" width="13"/>
    <col collapsed="false" customWidth="true" hidden="false" outlineLevel="0" max="11" min="11" style="0" width="26"/>
    <col collapsed="false" customWidth="true" hidden="false" outlineLevel="0" max="12" min="12" style="0" width="16"/>
    <col collapsed="false" customWidth="true" hidden="false" outlineLevel="0" max="14" min="13" style="0" width="11"/>
    <col collapsed="false" customWidth="true" hidden="false" outlineLevel="0" max="15" min="15" style="0" width="13"/>
    <col collapsed="false" customWidth="true" hidden="false" outlineLevel="0" max="16" min="16" style="0" width="34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25.5" hidden="false" customHeight="true" outlineLevel="0" collapsed="false">
      <c r="A2" s="3" t="s">
        <v>90</v>
      </c>
    </row>
    <row r="3" customFormat="false" ht="15" hidden="false" customHeight="false" outlineLevel="0" collapsed="false">
      <c r="A3" s="10" t="s">
        <v>91</v>
      </c>
    </row>
    <row r="4" customFormat="false" ht="18" hidden="false" customHeight="true" outlineLevel="0" collapsed="false">
      <c r="C4" s="11" t="s">
        <v>28</v>
      </c>
      <c r="D4" s="12" t="n">
        <f aca="false">COUNTA(F12:F41)</f>
        <v>3</v>
      </c>
    </row>
    <row r="5" customFormat="false" ht="18" hidden="false" customHeight="true" outlineLevel="0" collapsed="false">
      <c r="C5" s="11" t="s">
        <v>29</v>
      </c>
      <c r="D5" s="12" t="n">
        <f aca="false">COUNTIF(O12:O41,"Complète")</f>
        <v>1</v>
      </c>
    </row>
    <row r="6" customFormat="false" ht="18" hidden="false" customHeight="true" outlineLevel="0" collapsed="false">
      <c r="C6" s="11" t="s">
        <v>30</v>
      </c>
      <c r="D6" s="12" t="n">
        <f aca="false">COUNTIF(O12:O41,"À compléter")</f>
        <v>2</v>
      </c>
    </row>
    <row r="7" customFormat="false" ht="18" hidden="false" customHeight="true" outlineLevel="0" collapsed="false">
      <c r="C7" s="11" t="s">
        <v>31</v>
      </c>
      <c r="D7" s="12" t="n">
        <f aca="false">SUM(I12:I41)</f>
        <v>990</v>
      </c>
    </row>
    <row r="8" customFormat="false" ht="18" hidden="false" customHeight="true" outlineLevel="0" collapsed="false">
      <c r="C8" s="11" t="s">
        <v>32</v>
      </c>
      <c r="D8" s="12" t="n">
        <f aca="false">SUM(M12:M41)</f>
        <v>600</v>
      </c>
    </row>
    <row r="9" customFormat="false" ht="18" hidden="false" customHeight="true" outlineLevel="0" collapsed="false">
      <c r="C9" s="11" t="s">
        <v>33</v>
      </c>
      <c r="D9" s="12" t="n">
        <f aca="false">SUM(N12:N41)</f>
        <v>390</v>
      </c>
    </row>
    <row r="10" customFormat="false" ht="19.5" hidden="false" customHeight="true" outlineLevel="0" collapsed="false">
      <c r="A10" s="13" t="s">
        <v>34</v>
      </c>
      <c r="B10" s="13"/>
      <c r="C10" s="13"/>
      <c r="D10" s="13"/>
      <c r="E10" s="13"/>
      <c r="F10" s="14" t="s">
        <v>35</v>
      </c>
      <c r="G10" s="14"/>
      <c r="H10" s="14"/>
      <c r="I10" s="14"/>
      <c r="J10" s="14"/>
      <c r="K10" s="13" t="s">
        <v>36</v>
      </c>
      <c r="L10" s="13"/>
      <c r="M10" s="14" t="s">
        <v>37</v>
      </c>
      <c r="N10" s="14"/>
      <c r="O10" s="14"/>
      <c r="P10" s="14"/>
    </row>
    <row r="11" customFormat="false" ht="48" hidden="false" customHeight="true" outlineLevel="0" collapsed="false">
      <c r="A11" s="15" t="s">
        <v>38</v>
      </c>
      <c r="B11" s="15" t="s">
        <v>39</v>
      </c>
      <c r="C11" s="15" t="s">
        <v>40</v>
      </c>
      <c r="D11" s="15" t="s">
        <v>41</v>
      </c>
      <c r="E11" s="15" t="s">
        <v>42</v>
      </c>
      <c r="F11" s="15" t="s">
        <v>43</v>
      </c>
      <c r="G11" s="15" t="s">
        <v>44</v>
      </c>
      <c r="H11" s="15" t="s">
        <v>45</v>
      </c>
      <c r="I11" s="15" t="s">
        <v>31</v>
      </c>
      <c r="J11" s="15" t="s">
        <v>46</v>
      </c>
      <c r="K11" s="15" t="s">
        <v>47</v>
      </c>
      <c r="L11" s="15" t="s">
        <v>48</v>
      </c>
      <c r="M11" s="15" t="s">
        <v>32</v>
      </c>
      <c r="N11" s="15" t="s">
        <v>33</v>
      </c>
      <c r="O11" s="15" t="s">
        <v>49</v>
      </c>
      <c r="P11" s="15" t="s">
        <v>50</v>
      </c>
    </row>
    <row r="12" customFormat="false" ht="43.5" hidden="false" customHeight="true" outlineLevel="0" collapsed="false">
      <c r="A12" s="16" t="n">
        <v>1</v>
      </c>
      <c r="B12" s="17" t="s">
        <v>92</v>
      </c>
      <c r="C12" s="17" t="s">
        <v>93</v>
      </c>
      <c r="D12" s="17" t="s">
        <v>94</v>
      </c>
      <c r="E12" s="18" t="n">
        <v>46279</v>
      </c>
      <c r="F12" s="19" t="s">
        <v>95</v>
      </c>
      <c r="G12" s="17" t="s">
        <v>96</v>
      </c>
      <c r="H12" s="18" t="n">
        <v>46287</v>
      </c>
      <c r="I12" s="19" t="n">
        <v>400</v>
      </c>
      <c r="J12" s="19" t="s">
        <v>97</v>
      </c>
      <c r="K12" s="17" t="s">
        <v>98</v>
      </c>
      <c r="L12" s="17" t="s">
        <v>99</v>
      </c>
      <c r="M12" s="20" t="n">
        <f aca="false">IF(F12="","",SUMIF('Exemple expéditions'!$E$10:$E$39,F12,'Exemple expéditions'!$F$10:$F$39))</f>
        <v>400</v>
      </c>
      <c r="N12" s="20" t="n">
        <f aca="false">IF(OR(F12="",I12=""),"",I12-M12)</f>
        <v>0</v>
      </c>
      <c r="O12" s="21" t="str">
        <f aca="false">IF(F12="","",IF(OR(B12="",D12="",J12&lt;&gt;"Oui",L12=""),"À compléter","Complète"))</f>
        <v>Complète</v>
      </c>
      <c r="P12" s="17"/>
    </row>
    <row r="13" customFormat="false" ht="30.75" hidden="false" customHeight="true" outlineLevel="0" collapsed="false">
      <c r="A13" s="16" t="n">
        <v>2</v>
      </c>
      <c r="B13" s="17" t="s">
        <v>92</v>
      </c>
      <c r="C13" s="17" t="s">
        <v>93</v>
      </c>
      <c r="D13" s="17" t="s">
        <v>94</v>
      </c>
      <c r="E13" s="18" t="n">
        <v>46279</v>
      </c>
      <c r="F13" s="19" t="s">
        <v>100</v>
      </c>
      <c r="G13" s="17" t="s">
        <v>101</v>
      </c>
      <c r="H13" s="18" t="n">
        <v>46294</v>
      </c>
      <c r="I13" s="19" t="n">
        <v>340</v>
      </c>
      <c r="J13" s="19" t="s">
        <v>102</v>
      </c>
      <c r="K13" s="17" t="s">
        <v>103</v>
      </c>
      <c r="L13" s="17" t="s">
        <v>104</v>
      </c>
      <c r="M13" s="20" t="n">
        <f aca="false">IF(F13="","",SUMIF('Exemple expéditions'!$E$10:$E$39,F13,'Exemple expéditions'!$F$10:$F$39))</f>
        <v>200</v>
      </c>
      <c r="N13" s="20" t="n">
        <f aca="false">IF(OR(F13="",I13=""),"",I13-M13)</f>
        <v>140</v>
      </c>
      <c r="O13" s="21" t="str">
        <f aca="false">IF(F13="","",IF(OR(B13="",D13="",J13&lt;&gt;"Oui",L13=""),"À compléter","Complète"))</f>
        <v>À compléter</v>
      </c>
      <c r="P13" s="17" t="s">
        <v>105</v>
      </c>
    </row>
    <row r="14" customFormat="false" ht="30.75" hidden="false" customHeight="true" outlineLevel="0" collapsed="false">
      <c r="A14" s="16" t="n">
        <v>3</v>
      </c>
      <c r="B14" s="17" t="s">
        <v>106</v>
      </c>
      <c r="C14" s="17" t="s">
        <v>93</v>
      </c>
      <c r="D14" s="17" t="s">
        <v>107</v>
      </c>
      <c r="E14" s="18" t="n">
        <v>46301</v>
      </c>
      <c r="F14" s="19" t="s">
        <v>108</v>
      </c>
      <c r="G14" s="17" t="s">
        <v>96</v>
      </c>
      <c r="H14" s="18" t="n">
        <v>46308</v>
      </c>
      <c r="I14" s="19" t="n">
        <v>250</v>
      </c>
      <c r="J14" s="19" t="s">
        <v>97</v>
      </c>
      <c r="K14" s="17" t="s">
        <v>109</v>
      </c>
      <c r="L14" s="17"/>
      <c r="M14" s="20" t="n">
        <f aca="false">IF(F14="","",SUMIF('Exemple expéditions'!$E$10:$E$39,F14,'Exemple expéditions'!$F$10:$F$39))</f>
        <v>0</v>
      </c>
      <c r="N14" s="20" t="n">
        <f aca="false">IF(OR(F14="",I14=""),"",I14-M14)</f>
        <v>250</v>
      </c>
      <c r="O14" s="21" t="str">
        <f aca="false">IF(F14="","",IF(OR(B14="",D14="",J14&lt;&gt;"Oui",L14=""),"À compléter","Complète"))</f>
        <v>À compléter</v>
      </c>
      <c r="P14" s="17" t="s">
        <v>110</v>
      </c>
    </row>
    <row r="15" customFormat="false" ht="30" hidden="false" customHeight="true" outlineLevel="0" collapsed="false">
      <c r="A15" s="16" t="n">
        <v>4</v>
      </c>
      <c r="B15" s="17"/>
      <c r="C15" s="17"/>
      <c r="D15" s="17"/>
      <c r="E15" s="18"/>
      <c r="F15" s="19"/>
      <c r="G15" s="17"/>
      <c r="H15" s="18"/>
      <c r="I15" s="19"/>
      <c r="J15" s="19"/>
      <c r="K15" s="17"/>
      <c r="L15" s="17"/>
      <c r="M15" s="20" t="str">
        <f aca="false">IF(F15="","",SUMIF('Exemple expéditions'!$E$10:$E$39,F15,'Exemple expéditions'!$F$10:$F$39))</f>
        <v/>
      </c>
      <c r="N15" s="20" t="str">
        <f aca="false">IF(OR(F15="",I15=""),"",I15-M15)</f>
        <v/>
      </c>
      <c r="O15" s="21" t="str">
        <f aca="false">IF(F15="","",IF(OR(B15="",D15="",J15&lt;&gt;"Oui",L15=""),"À compléter","Complète"))</f>
        <v/>
      </c>
      <c r="P15" s="17"/>
    </row>
    <row r="16" customFormat="false" ht="30" hidden="false" customHeight="true" outlineLevel="0" collapsed="false">
      <c r="A16" s="16" t="n">
        <v>5</v>
      </c>
      <c r="B16" s="17"/>
      <c r="C16" s="17"/>
      <c r="D16" s="17"/>
      <c r="E16" s="18"/>
      <c r="F16" s="19"/>
      <c r="G16" s="17"/>
      <c r="H16" s="18"/>
      <c r="I16" s="19"/>
      <c r="J16" s="19"/>
      <c r="K16" s="17"/>
      <c r="L16" s="17"/>
      <c r="M16" s="20" t="str">
        <f aca="false">IF(F16="","",SUMIF('Exemple expéditions'!$E$10:$E$39,F16,'Exemple expéditions'!$F$10:$F$39))</f>
        <v/>
      </c>
      <c r="N16" s="20" t="str">
        <f aca="false">IF(OR(F16="",I16=""),"",I16-M16)</f>
        <v/>
      </c>
      <c r="O16" s="21" t="str">
        <f aca="false">IF(F16="","",IF(OR(B16="",D16="",J16&lt;&gt;"Oui",L16=""),"À compléter","Complète"))</f>
        <v/>
      </c>
      <c r="P16" s="17"/>
    </row>
    <row r="17" customFormat="false" ht="30" hidden="false" customHeight="true" outlineLevel="0" collapsed="false">
      <c r="A17" s="16" t="n">
        <v>6</v>
      </c>
      <c r="B17" s="17"/>
      <c r="C17" s="17"/>
      <c r="D17" s="17"/>
      <c r="E17" s="18"/>
      <c r="F17" s="19"/>
      <c r="G17" s="17"/>
      <c r="H17" s="18"/>
      <c r="I17" s="19"/>
      <c r="J17" s="19"/>
      <c r="K17" s="17"/>
      <c r="L17" s="17"/>
      <c r="M17" s="20" t="str">
        <f aca="false">IF(F17="","",SUMIF('Exemple expéditions'!$E$10:$E$39,F17,'Exemple expéditions'!$F$10:$F$39))</f>
        <v/>
      </c>
      <c r="N17" s="20" t="str">
        <f aca="false">IF(OR(F17="",I17=""),"",I17-M17)</f>
        <v/>
      </c>
      <c r="O17" s="21" t="str">
        <f aca="false">IF(F17="","",IF(OR(B17="",D17="",J17&lt;&gt;"Oui",L17=""),"À compléter","Complète"))</f>
        <v/>
      </c>
      <c r="P17" s="17"/>
    </row>
    <row r="18" customFormat="false" ht="30" hidden="false" customHeight="true" outlineLevel="0" collapsed="false">
      <c r="A18" s="16" t="n">
        <v>7</v>
      </c>
      <c r="B18" s="17"/>
      <c r="C18" s="17"/>
      <c r="D18" s="17"/>
      <c r="E18" s="18"/>
      <c r="F18" s="19"/>
      <c r="G18" s="17"/>
      <c r="H18" s="18"/>
      <c r="I18" s="19"/>
      <c r="J18" s="19"/>
      <c r="K18" s="17"/>
      <c r="L18" s="17"/>
      <c r="M18" s="20" t="str">
        <f aca="false">IF(F18="","",SUMIF('Exemple expéditions'!$E$10:$E$39,F18,'Exemple expéditions'!$F$10:$F$39))</f>
        <v/>
      </c>
      <c r="N18" s="20" t="str">
        <f aca="false">IF(OR(F18="",I18=""),"",I18-M18)</f>
        <v/>
      </c>
      <c r="O18" s="21" t="str">
        <f aca="false">IF(F18="","",IF(OR(B18="",D18="",J18&lt;&gt;"Oui",L18=""),"À compléter","Complète"))</f>
        <v/>
      </c>
      <c r="P18" s="17"/>
    </row>
    <row r="19" customFormat="false" ht="30" hidden="false" customHeight="true" outlineLevel="0" collapsed="false">
      <c r="A19" s="16" t="n">
        <v>8</v>
      </c>
      <c r="B19" s="17"/>
      <c r="C19" s="17"/>
      <c r="D19" s="17"/>
      <c r="E19" s="18"/>
      <c r="F19" s="19"/>
      <c r="G19" s="17"/>
      <c r="H19" s="18"/>
      <c r="I19" s="19"/>
      <c r="J19" s="19"/>
      <c r="K19" s="17"/>
      <c r="L19" s="17"/>
      <c r="M19" s="20" t="str">
        <f aca="false">IF(F19="","",SUMIF('Exemple expéditions'!$E$10:$E$39,F19,'Exemple expéditions'!$F$10:$F$39))</f>
        <v/>
      </c>
      <c r="N19" s="20" t="str">
        <f aca="false">IF(OR(F19="",I19=""),"",I19-M19)</f>
        <v/>
      </c>
      <c r="O19" s="21" t="str">
        <f aca="false">IF(F19="","",IF(OR(B19="",D19="",J19&lt;&gt;"Oui",L19=""),"À compléter","Complète"))</f>
        <v/>
      </c>
      <c r="P19" s="17"/>
    </row>
    <row r="20" customFormat="false" ht="30" hidden="false" customHeight="true" outlineLevel="0" collapsed="false">
      <c r="A20" s="16" t="n">
        <v>9</v>
      </c>
      <c r="B20" s="17"/>
      <c r="C20" s="17"/>
      <c r="D20" s="17"/>
      <c r="E20" s="18"/>
      <c r="F20" s="19"/>
      <c r="G20" s="17"/>
      <c r="H20" s="18"/>
      <c r="I20" s="19"/>
      <c r="J20" s="19"/>
      <c r="K20" s="17"/>
      <c r="L20" s="17"/>
      <c r="M20" s="20" t="str">
        <f aca="false">IF(F20="","",SUMIF('Exemple expéditions'!$E$10:$E$39,F20,'Exemple expéditions'!$F$10:$F$39))</f>
        <v/>
      </c>
      <c r="N20" s="20" t="str">
        <f aca="false">IF(OR(F20="",I20=""),"",I20-M20)</f>
        <v/>
      </c>
      <c r="O20" s="21" t="str">
        <f aca="false">IF(F20="","",IF(OR(B20="",D20="",J20&lt;&gt;"Oui",L20=""),"À compléter","Complète"))</f>
        <v/>
      </c>
      <c r="P20" s="17"/>
    </row>
    <row r="21" customFormat="false" ht="30" hidden="false" customHeight="true" outlineLevel="0" collapsed="false">
      <c r="A21" s="16" t="n">
        <v>10</v>
      </c>
      <c r="B21" s="17"/>
      <c r="C21" s="17"/>
      <c r="D21" s="17"/>
      <c r="E21" s="18"/>
      <c r="F21" s="19"/>
      <c r="G21" s="17"/>
      <c r="H21" s="18"/>
      <c r="I21" s="19"/>
      <c r="J21" s="19"/>
      <c r="K21" s="17"/>
      <c r="L21" s="17"/>
      <c r="M21" s="20" t="str">
        <f aca="false">IF(F21="","",SUMIF('Exemple expéditions'!$E$10:$E$39,F21,'Exemple expéditions'!$F$10:$F$39))</f>
        <v/>
      </c>
      <c r="N21" s="20" t="str">
        <f aca="false">IF(OR(F21="",I21=""),"",I21-M21)</f>
        <v/>
      </c>
      <c r="O21" s="21" t="str">
        <f aca="false">IF(F21="","",IF(OR(B21="",D21="",J21&lt;&gt;"Oui",L21=""),"À compléter","Complète"))</f>
        <v/>
      </c>
      <c r="P21" s="17"/>
    </row>
  </sheetData>
  <mergeCells count="4">
    <mergeCell ref="A10:E10"/>
    <mergeCell ref="F10:J10"/>
    <mergeCell ref="K10:L10"/>
    <mergeCell ref="M10:P10"/>
  </mergeCells>
  <conditionalFormatting sqref="O12:O41">
    <cfRule type="expression" priority="2" aboveAverage="0" equalAverage="0" bottom="0" percent="0" rank="0" text="" dxfId="0">
      <formula>$O12="Complète"</formula>
    </cfRule>
    <cfRule type="expression" priority="3" aboveAverage="0" equalAverage="0" bottom="0" percent="0" rank="0" text="" dxfId="1">
      <formula>$O12="À compléter"</formula>
    </cfRule>
  </conditionalFormatting>
  <conditionalFormatting sqref="B12:L41">
    <cfRule type="expression" priority="4" aboveAverage="0" equalAverage="0" bottom="0" percent="0" rank="0" text="" dxfId="2">
      <formula>AND($F12&lt;&gt;"",B12="")</formula>
    </cfRule>
  </conditionalFormatting>
  <dataValidations count="1">
    <dataValidation allowBlank="true" errorStyle="stop" operator="between" showDropDown="false" showErrorMessage="false" showInputMessage="false" sqref="J12:J41" type="list">
      <formula1>"Oui,Non"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75"/>
    <pageSetUpPr fitToPage="true"/>
  </sheetPr>
  <dimension ref="A1:H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8"/>
    <col collapsed="false" customWidth="true" hidden="false" outlineLevel="0" max="3" min="3" style="0" width="13"/>
    <col collapsed="false" customWidth="true" hidden="false" outlineLevel="0" max="4" min="4" style="0" width="2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18"/>
    <col collapsed="false" customWidth="true" hidden="false" outlineLevel="0" max="8" min="8" style="0" width="14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</row>
    <row r="2" customFormat="false" ht="25.5" hidden="false" customHeight="true" outlineLevel="0" collapsed="false">
      <c r="A2" s="3" t="s">
        <v>111</v>
      </c>
    </row>
    <row r="3" customFormat="false" ht="15" hidden="false" customHeight="false" outlineLevel="0" collapsed="false">
      <c r="A3" s="10" t="s">
        <v>112</v>
      </c>
    </row>
    <row r="4" customFormat="false" ht="18" hidden="false" customHeight="true" outlineLevel="0" collapsed="false">
      <c r="B4" s="11" t="s">
        <v>53</v>
      </c>
      <c r="C4" s="12" t="n">
        <f aca="false">COUNTA(B10:B39)</f>
        <v>2</v>
      </c>
    </row>
    <row r="5" customFormat="false" ht="18" hidden="false" customHeight="true" outlineLevel="0" collapsed="false">
      <c r="B5" s="11" t="s">
        <v>32</v>
      </c>
      <c r="C5" s="12" t="n">
        <f aca="false">SUM(F10:F39)</f>
        <v>600</v>
      </c>
    </row>
    <row r="6" customFormat="false" ht="30" hidden="false" customHeight="true" outlineLevel="0" collapsed="false">
      <c r="B6" s="11" t="s">
        <v>54</v>
      </c>
      <c r="C6" s="12" t="n">
        <f aca="false">COUNTIF(G10:G39,"OF inconnu")</f>
        <v>0</v>
      </c>
    </row>
    <row r="7" customFormat="false" ht="30" hidden="false" customHeight="true" outlineLevel="0" collapsed="false">
      <c r="B7" s="11" t="s">
        <v>55</v>
      </c>
      <c r="C7" s="12" t="n">
        <f aca="false">COUNTIF(H10:H39,"OUI")</f>
        <v>2</v>
      </c>
    </row>
    <row r="9" customFormat="false" ht="33.75" hidden="false" customHeight="true" outlineLevel="0" collapsed="false">
      <c r="A9" s="15" t="s">
        <v>38</v>
      </c>
      <c r="B9" s="15" t="s">
        <v>56</v>
      </c>
      <c r="C9" s="15" t="s">
        <v>57</v>
      </c>
      <c r="D9" s="15" t="s">
        <v>58</v>
      </c>
      <c r="E9" s="15" t="s">
        <v>43</v>
      </c>
      <c r="F9" s="15" t="s">
        <v>32</v>
      </c>
      <c r="G9" s="15" t="s">
        <v>39</v>
      </c>
      <c r="H9" s="15" t="s">
        <v>59</v>
      </c>
    </row>
    <row r="10" customFormat="false" ht="18" hidden="false" customHeight="true" outlineLevel="0" collapsed="false">
      <c r="A10" s="16" t="n">
        <v>1</v>
      </c>
      <c r="B10" s="17" t="s">
        <v>113</v>
      </c>
      <c r="C10" s="18" t="n">
        <v>46300</v>
      </c>
      <c r="D10" s="17" t="s">
        <v>114</v>
      </c>
      <c r="E10" s="19" t="s">
        <v>95</v>
      </c>
      <c r="F10" s="22" t="n">
        <v>400</v>
      </c>
      <c r="G10" s="21" t="str">
        <f aca="false">IF(E10="","",IFERROR(INDEX('Exemple fabrications'!$B$12:$B$41,MATCH(E10,'Exemple fabrications'!$F$12:$F$41,0)),"OF inconnu"))</f>
        <v>LC-26-117</v>
      </c>
      <c r="H10" s="21" t="str">
        <f aca="false">IF(AND(G10&lt;&gt;"",G10&lt;&gt;"OF inconnu",'Exemple exercice'!$C$5&lt;&gt;"",G10='Exemple exercice'!$C$5),"OUI","")</f>
        <v>OUI</v>
      </c>
    </row>
    <row r="11" customFormat="false" ht="18" hidden="false" customHeight="true" outlineLevel="0" collapsed="false">
      <c r="A11" s="16" t="n">
        <v>2</v>
      </c>
      <c r="B11" s="17" t="s">
        <v>115</v>
      </c>
      <c r="C11" s="18" t="n">
        <v>46307</v>
      </c>
      <c r="D11" s="17" t="s">
        <v>116</v>
      </c>
      <c r="E11" s="19" t="s">
        <v>100</v>
      </c>
      <c r="F11" s="22" t="n">
        <v>200</v>
      </c>
      <c r="G11" s="21" t="str">
        <f aca="false">IF(E11="","",IFERROR(INDEX('Exemple fabrications'!$B$12:$B$41,MATCH(E11,'Exemple fabrications'!$F$12:$F$41,0)),"OF inconnu"))</f>
        <v>LC-26-117</v>
      </c>
      <c r="H11" s="21" t="str">
        <f aca="false">IF(AND(G11&lt;&gt;"",G11&lt;&gt;"OF inconnu",'Exemple exercice'!$C$5&lt;&gt;"",G11='Exemple exercice'!$C$5),"OUI","")</f>
        <v>OUI</v>
      </c>
    </row>
    <row r="12" customFormat="false" ht="30" hidden="false" customHeight="true" outlineLevel="0" collapsed="false">
      <c r="A12" s="16" t="n">
        <v>3</v>
      </c>
      <c r="B12" s="17"/>
      <c r="C12" s="18"/>
      <c r="D12" s="17"/>
      <c r="E12" s="19"/>
      <c r="F12" s="22"/>
      <c r="G12" s="21" t="str">
        <f aca="false">IF(E12="","",IFERROR(INDEX('Exemple fabrications'!$B$12:$B$41,MATCH(E12,'Exemple fabrications'!$F$12:$F$41,0)),"OF inconnu"))</f>
        <v/>
      </c>
      <c r="H12" s="21" t="str">
        <f aca="false">IF(AND(G12&lt;&gt;"",G12&lt;&gt;"OF inconnu",'Exemple exercice'!$C$5&lt;&gt;"",G12='Exemple exercice'!$C$5),"OUI","")</f>
        <v/>
      </c>
    </row>
    <row r="13" customFormat="false" ht="30" hidden="false" customHeight="true" outlineLevel="0" collapsed="false">
      <c r="A13" s="16" t="n">
        <v>4</v>
      </c>
      <c r="B13" s="17"/>
      <c r="C13" s="18"/>
      <c r="D13" s="17"/>
      <c r="E13" s="19"/>
      <c r="F13" s="22"/>
      <c r="G13" s="21" t="str">
        <f aca="false">IF(E13="","",IFERROR(INDEX('Exemple fabrications'!$B$12:$B$41,MATCH(E13,'Exemple fabrications'!$F$12:$F$41,0)),"OF inconnu"))</f>
        <v/>
      </c>
      <c r="H13" s="21" t="str">
        <f aca="false">IF(AND(G13&lt;&gt;"",G13&lt;&gt;"OF inconnu",'Exemple exercice'!$C$5&lt;&gt;"",G13='Exemple exercice'!$C$5),"OUI","")</f>
        <v/>
      </c>
    </row>
    <row r="14" customFormat="false" ht="30" hidden="false" customHeight="true" outlineLevel="0" collapsed="false">
      <c r="A14" s="16" t="n">
        <v>5</v>
      </c>
      <c r="B14" s="17"/>
      <c r="C14" s="18"/>
      <c r="D14" s="17"/>
      <c r="E14" s="19"/>
      <c r="F14" s="22"/>
      <c r="G14" s="21" t="str">
        <f aca="false">IF(E14="","",IFERROR(INDEX('Exemple fabrications'!$B$12:$B$41,MATCH(E14,'Exemple fabrications'!$F$12:$F$41,0)),"OF inconnu"))</f>
        <v/>
      </c>
      <c r="H14" s="21" t="str">
        <f aca="false">IF(AND(G14&lt;&gt;"",G14&lt;&gt;"OF inconnu",'Exemple exercice'!$C$5&lt;&gt;"",G14='Exemple exercice'!$C$5),"OUI","")</f>
        <v/>
      </c>
    </row>
    <row r="15" customFormat="false" ht="30" hidden="false" customHeight="true" outlineLevel="0" collapsed="false">
      <c r="A15" s="16" t="n">
        <v>6</v>
      </c>
      <c r="B15" s="17"/>
      <c r="C15" s="18"/>
      <c r="D15" s="17"/>
      <c r="E15" s="19"/>
      <c r="F15" s="22"/>
      <c r="G15" s="21" t="str">
        <f aca="false">IF(E15="","",IFERROR(INDEX('Exemple fabrications'!$B$12:$B$41,MATCH(E15,'Exemple fabrications'!$F$12:$F$41,0)),"OF inconnu"))</f>
        <v/>
      </c>
      <c r="H15" s="21" t="str">
        <f aca="false">IF(AND(G15&lt;&gt;"",G15&lt;&gt;"OF inconnu",'Exemple exercice'!$C$5&lt;&gt;"",G15='Exemple exercice'!$C$5),"OUI","")</f>
        <v/>
      </c>
    </row>
    <row r="16" customFormat="false" ht="30" hidden="false" customHeight="true" outlineLevel="0" collapsed="false">
      <c r="A16" s="16" t="n">
        <v>7</v>
      </c>
      <c r="B16" s="17"/>
      <c r="C16" s="18"/>
      <c r="D16" s="17"/>
      <c r="E16" s="19"/>
      <c r="F16" s="22"/>
      <c r="G16" s="21" t="str">
        <f aca="false">IF(E16="","",IFERROR(INDEX('Exemple fabrications'!$B$12:$B$41,MATCH(E16,'Exemple fabrications'!$F$12:$F$41,0)),"OF inconnu"))</f>
        <v/>
      </c>
      <c r="H16" s="21" t="str">
        <f aca="false">IF(AND(G16&lt;&gt;"",G16&lt;&gt;"OF inconnu",'Exemple exercice'!$C$5&lt;&gt;"",G16='Exemple exercice'!$C$5),"OUI","")</f>
        <v/>
      </c>
    </row>
    <row r="17" customFormat="false" ht="30" hidden="false" customHeight="true" outlineLevel="0" collapsed="false">
      <c r="A17" s="16" t="n">
        <v>8</v>
      </c>
      <c r="B17" s="17"/>
      <c r="C17" s="18"/>
      <c r="D17" s="17"/>
      <c r="E17" s="19"/>
      <c r="F17" s="22"/>
      <c r="G17" s="21" t="str">
        <f aca="false">IF(E17="","",IFERROR(INDEX('Exemple fabrications'!$B$12:$B$41,MATCH(E17,'Exemple fabrications'!$F$12:$F$41,0)),"OF inconnu"))</f>
        <v/>
      </c>
      <c r="H17" s="21" t="str">
        <f aca="false">IF(AND(G17&lt;&gt;"",G17&lt;&gt;"OF inconnu",'Exemple exercice'!$C$5&lt;&gt;"",G17='Exemple exercice'!$C$5),"OUI","")</f>
        <v/>
      </c>
    </row>
    <row r="18" customFormat="false" ht="30" hidden="false" customHeight="true" outlineLevel="0" collapsed="false">
      <c r="A18" s="16" t="n">
        <v>9</v>
      </c>
      <c r="B18" s="17"/>
      <c r="C18" s="18"/>
      <c r="D18" s="17"/>
      <c r="E18" s="19"/>
      <c r="F18" s="22"/>
      <c r="G18" s="21" t="str">
        <f aca="false">IF(E18="","",IFERROR(INDEX('Exemple fabrications'!$B$12:$B$41,MATCH(E18,'Exemple fabrications'!$F$12:$F$41,0)),"OF inconnu"))</f>
        <v/>
      </c>
      <c r="H18" s="21" t="str">
        <f aca="false">IF(AND(G18&lt;&gt;"",G18&lt;&gt;"OF inconnu",'Exemple exercice'!$C$5&lt;&gt;"",G18='Exemple exercice'!$C$5),"OUI","")</f>
        <v/>
      </c>
    </row>
    <row r="19" customFormat="false" ht="30" hidden="false" customHeight="true" outlineLevel="0" collapsed="false">
      <c r="A19" s="16" t="n">
        <v>10</v>
      </c>
      <c r="B19" s="17"/>
      <c r="C19" s="18"/>
      <c r="D19" s="17"/>
      <c r="E19" s="19"/>
      <c r="F19" s="22"/>
      <c r="G19" s="21" t="str">
        <f aca="false">IF(E19="","",IFERROR(INDEX('Exemple fabrications'!$B$12:$B$41,MATCH(E19,'Exemple fabrications'!$F$12:$F$41,0)),"OF inconnu"))</f>
        <v/>
      </c>
      <c r="H19" s="21" t="str">
        <f aca="false">IF(AND(G19&lt;&gt;"",G19&lt;&gt;"OF inconnu",'Exemple exercice'!$C$5&lt;&gt;"",G19='Exemple exercice'!$C$5),"OUI","")</f>
        <v/>
      </c>
    </row>
  </sheetData>
  <conditionalFormatting sqref="A10:H39">
    <cfRule type="expression" priority="2" aboveAverage="0" equalAverage="0" bottom="0" percent="0" rank="0" text="" dxfId="3">
      <formula>$H10="OUI"</formula>
    </cfRule>
  </conditionalFormatting>
  <conditionalFormatting sqref="G10:G39">
    <cfRule type="expression" priority="3" aboveAverage="0" equalAverage="0" bottom="0" percent="0" rank="0" text="" dxfId="1">
      <formula>$G10="OF inconnu"</formula>
    </cfRule>
  </conditionalFormatting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75"/>
    <pageSetUpPr fitToPage="true"/>
  </sheetPr>
  <dimension ref="A1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2"/>
    <col collapsed="false" customWidth="true" hidden="false" outlineLevel="0" max="3" min="3" style="0" width="28"/>
    <col collapsed="false" customWidth="true" hidden="false" outlineLevel="0" max="4" min="4" style="0" width="56"/>
  </cols>
  <sheetData>
    <row r="1" customFormat="false" ht="21.75" hidden="false" customHeight="true" outlineLevel="0" collapsed="false">
      <c r="A1" s="1" t="s">
        <v>0</v>
      </c>
      <c r="B1" s="2"/>
      <c r="C1" s="2"/>
      <c r="D1" s="2"/>
    </row>
    <row r="2" customFormat="false" ht="25.5" hidden="false" customHeight="true" outlineLevel="0" collapsed="false">
      <c r="A2" s="3" t="s">
        <v>117</v>
      </c>
    </row>
    <row r="3" customFormat="false" ht="15" hidden="false" customHeight="false" outlineLevel="0" collapsed="false">
      <c r="A3" s="10" t="s">
        <v>118</v>
      </c>
    </row>
    <row r="4" customFormat="false" ht="21.75" hidden="false" customHeight="true" outlineLevel="0" collapsed="false">
      <c r="B4" s="11" t="s">
        <v>62</v>
      </c>
      <c r="C4" s="23" t="n">
        <v>46314</v>
      </c>
      <c r="D4" s="24"/>
    </row>
    <row r="5" customFormat="false" ht="21.75" hidden="false" customHeight="true" outlineLevel="0" collapsed="false">
      <c r="B5" s="11" t="s">
        <v>63</v>
      </c>
      <c r="C5" s="17" t="s">
        <v>92</v>
      </c>
      <c r="D5" s="24" t="s">
        <v>64</v>
      </c>
    </row>
    <row r="6" customFormat="false" ht="21.75" hidden="false" customHeight="true" outlineLevel="0" collapsed="false">
      <c r="B6" s="11" t="s">
        <v>65</v>
      </c>
      <c r="C6" s="25" t="n">
        <v>0.375</v>
      </c>
      <c r="D6" s="24"/>
    </row>
    <row r="7" customFormat="false" ht="21.75" hidden="false" customHeight="true" outlineLevel="0" collapsed="false">
      <c r="B7" s="11" t="s">
        <v>66</v>
      </c>
      <c r="C7" s="25" t="n">
        <v>0.465277777777778</v>
      </c>
      <c r="D7" s="24"/>
    </row>
    <row r="8" customFormat="false" ht="21.75" hidden="false" customHeight="true" outlineLevel="0" collapsed="false">
      <c r="B8" s="11" t="s">
        <v>67</v>
      </c>
      <c r="C8" s="26" t="n">
        <f aca="false">IF(OR(C6="",C7=""),"",C7-C6)</f>
        <v>0.0902777777777778</v>
      </c>
      <c r="D8" s="24"/>
    </row>
    <row r="9" customFormat="false" ht="21.75" hidden="false" customHeight="true" outlineLevel="0" collapsed="false">
      <c r="B9" s="11" t="s">
        <v>68</v>
      </c>
      <c r="C9" s="17" t="n">
        <v>4</v>
      </c>
      <c r="D9" s="24" t="s">
        <v>69</v>
      </c>
    </row>
    <row r="10" customFormat="false" ht="21.75" hidden="false" customHeight="true" outlineLevel="0" collapsed="false">
      <c r="B10" s="11" t="s">
        <v>70</v>
      </c>
      <c r="C10" s="27" t="str">
        <f aca="false">IF(C8="","",IF(C8&lt;=C9/24,"Oui","Non"))</f>
        <v>Oui</v>
      </c>
      <c r="D10" s="24"/>
    </row>
    <row r="12" customFormat="false" ht="15" hidden="false" customHeight="false" outlineLevel="0" collapsed="false">
      <c r="B12" s="15" t="s">
        <v>71</v>
      </c>
      <c r="C12" s="15" t="s">
        <v>72</v>
      </c>
      <c r="D12" s="15" t="s">
        <v>73</v>
      </c>
    </row>
    <row r="13" customFormat="false" ht="21.75" hidden="false" customHeight="true" outlineLevel="0" collapsed="false">
      <c r="B13" s="11" t="s">
        <v>74</v>
      </c>
      <c r="C13" s="12" t="n">
        <f aca="false">IF($C$5="","",COUNTIF('Exemple fabrications'!$B$12:$B$41,$C$5))</f>
        <v>2</v>
      </c>
      <c r="D13" s="24" t="s">
        <v>75</v>
      </c>
    </row>
    <row r="14" customFormat="false" ht="21.75" hidden="false" customHeight="true" outlineLevel="0" collapsed="false">
      <c r="B14" s="11" t="s">
        <v>31</v>
      </c>
      <c r="C14" s="12" t="n">
        <f aca="false">IF($C$5="","",SUMIF('Exemple fabrications'!$B$12:$B$41,$C$5,'Exemple fabrications'!$I$12:$I$41))</f>
        <v>740</v>
      </c>
      <c r="D14" s="24" t="s">
        <v>76</v>
      </c>
    </row>
    <row r="15" customFormat="false" ht="21.75" hidden="false" customHeight="true" outlineLevel="0" collapsed="false">
      <c r="B15" s="11" t="s">
        <v>77</v>
      </c>
      <c r="C15" s="12" t="n">
        <f aca="false">IF($C$5="","",COUNTIF('Exemple expéditions'!$H$10:$H$39,"OUI"))</f>
        <v>2</v>
      </c>
      <c r="D15" s="24" t="s">
        <v>78</v>
      </c>
    </row>
    <row r="16" customFormat="false" ht="21.75" hidden="false" customHeight="true" outlineLevel="0" collapsed="false">
      <c r="B16" s="11" t="s">
        <v>32</v>
      </c>
      <c r="C16" s="12" t="n">
        <f aca="false">IF($C$5="","",SUMIF('Exemple expéditions'!$H$10:$H$39,"OUI",'Exemple expéditions'!$F$10:$F$39))</f>
        <v>600</v>
      </c>
      <c r="D16" s="24"/>
    </row>
    <row r="17" customFormat="false" ht="21.75" hidden="false" customHeight="true" outlineLevel="0" collapsed="false">
      <c r="B17" s="11" t="s">
        <v>79</v>
      </c>
      <c r="C17" s="12" t="n">
        <f aca="false">IF(OR(C14="",C16=""),"",C14-C16)</f>
        <v>140</v>
      </c>
      <c r="D17" s="24" t="s">
        <v>80</v>
      </c>
    </row>
    <row r="18" customFormat="false" ht="21.75" hidden="false" customHeight="true" outlineLevel="0" collapsed="false">
      <c r="B18" s="11" t="s">
        <v>81</v>
      </c>
      <c r="C18" s="17" t="n">
        <v>140</v>
      </c>
      <c r="D18" s="24" t="s">
        <v>82</v>
      </c>
    </row>
    <row r="19" customFormat="false" ht="21.75" hidden="false" customHeight="true" outlineLevel="0" collapsed="false">
      <c r="B19" s="11" t="s">
        <v>83</v>
      </c>
      <c r="C19" s="27" t="n">
        <f aca="false">IF(OR(C17="",C18=""),"",C17-C18)</f>
        <v>0</v>
      </c>
      <c r="D19" s="24" t="s">
        <v>84</v>
      </c>
    </row>
    <row r="20" customFormat="false" ht="21.75" hidden="false" customHeight="true" outlineLevel="0" collapsed="false">
      <c r="B20" s="11" t="s">
        <v>85</v>
      </c>
      <c r="C20" s="27" t="str">
        <f aca="false">IF(C19="","",IF(C19=0,"Toutes les pièces sont retrouvées","Écart de "&amp;ABS(C19)&amp;" pièce(s) à expliquer"))</f>
        <v>Toutes les pièces sont retrouvées</v>
      </c>
      <c r="D20" s="24"/>
    </row>
    <row r="22" customFormat="false" ht="61.5" hidden="false" customHeight="true" outlineLevel="0" collapsed="false">
      <c r="B22" s="11" t="s">
        <v>86</v>
      </c>
      <c r="C22" s="17" t="s">
        <v>119</v>
      </c>
      <c r="D22" s="17"/>
    </row>
    <row r="23" customFormat="false" ht="61.5" hidden="false" customHeight="true" outlineLevel="0" collapsed="false">
      <c r="B23" s="11" t="s">
        <v>87</v>
      </c>
      <c r="C23" s="17" t="s">
        <v>120</v>
      </c>
      <c r="D23" s="17"/>
    </row>
    <row r="24" customFormat="false" ht="21.75" hidden="false" customHeight="true" outlineLevel="0" collapsed="false">
      <c r="B24" s="11" t="s">
        <v>88</v>
      </c>
      <c r="C24" s="17" t="s">
        <v>121</v>
      </c>
      <c r="D24" s="17"/>
    </row>
    <row r="25" customFormat="false" ht="21.75" hidden="false" customHeight="true" outlineLevel="0" collapsed="false">
      <c r="B25" s="11" t="s">
        <v>89</v>
      </c>
      <c r="C25" s="23" t="n">
        <v>46496</v>
      </c>
      <c r="D25" s="23"/>
    </row>
  </sheetData>
  <mergeCells count="4">
    <mergeCell ref="C22:D22"/>
    <mergeCell ref="C23:D23"/>
    <mergeCell ref="C24:D24"/>
    <mergeCell ref="C25:D25"/>
  </mergeCells>
  <conditionalFormatting sqref="C10">
    <cfRule type="expression" priority="2" aboveAverage="0" equalAverage="0" bottom="0" percent="0" rank="0" text="" dxfId="3">
      <formula>$C$10="Non"</formula>
    </cfRule>
    <cfRule type="expression" priority="3" aboveAverage="0" equalAverage="0" bottom="0" percent="0" rank="0" text="" dxfId="0">
      <formula>$C$10="Oui"</formula>
    </cfRule>
  </conditionalFormatting>
  <conditionalFormatting sqref="C19:C20">
    <cfRule type="expression" priority="4" aboveAverage="0" equalAverage="0" bottom="0" percent="0" rank="0" text="" dxfId="3">
      <formula>AND($C$19&lt;&gt;"",$C$19&lt;&gt;0)</formula>
    </cfRule>
  </conditionalFormatting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2026-10-21T14:55:54Z</dcterms:created>
  <dc:creator>openpyxl</dc:creator>
  <dc:description/>
  <dc:language>en-US</dc:language>
  <cp:lastModifiedBy/>
  <dcterms:modified xsi:type="dcterms:W3CDTF">2026-10-21T14:55:54Z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