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lan de surveillance" sheetId="2" state="visible" r:id="rId4"/>
    <sheet name="Libération de lot" sheetId="3" state="visible" r:id="rId5"/>
    <sheet name="Procédés à valider" sheetId="4" state="visible" r:id="rId6"/>
    <sheet name="Exemple plan" sheetId="5" state="visible" r:id="rId7"/>
    <sheet name="Exemple libération" sheetId="6" state="visible" r:id="rId8"/>
    <sheet name="Exemple libération anticipée" sheetId="7" state="visible" r:id="rId9"/>
    <sheet name="Exemple procédés" sheetId="8" state="visible" r:id="rId10"/>
  </sheets>
  <definedNames>
    <definedName function="false" hidden="false" localSheetId="4" name="_xlnm.Print_Titles" vbProcedure="false">'Exemple plan'!$10:$10</definedName>
    <definedName function="false" hidden="false" localSheetId="7" name="_xlnm.Print_Titles" vbProcedure="false">'Exemple procédés'!$10:$10</definedName>
    <definedName function="false" hidden="false" localSheetId="1" name="_xlnm.Print_Titles" vbProcedure="false">'Plan de surveillance'!$10:$10</definedName>
    <definedName function="false" hidden="false" localSheetId="3" name="_xlnm.Print_Titles" vbProcedure="false">'Procédés à valider'!$10:$10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<sst xmlns="http://schemas.openxmlformats.org/spreadsheetml/2006/main" count="379" uniqueCount="215">
  <si>
    <t xml:space="preserve">K-li-T · Modèle ISO 9001:2026 · Paragraphes 8.1, 8.5.1 et 8.6</t>
  </si>
  <si>
    <t xml:space="preserve">Plan de surveillance, validation des procédés et libération de lot</t>
  </si>
  <si>
    <t xml:space="preserve">Ce classeur vous aide à établir des critères d’acceptation et à surveiller aux étapes appropriées (8.1, 8.5.1 points a à c), à valider puis revalider les procédés dont le résultat n’est pas vérifiable après coup (8.5.1 point f), et à libérer chaque lot sur preuve (8.6). Les fiches remplies sont les informations documentées qui prouvent la conformité aux critères d’acceptation et l’identité des personnes qui ont autorisé la libération.</t>
  </si>
  <si>
    <t xml:space="preserve">Mode d’emploi</t>
  </si>
  <si>
    <t xml:space="preserve">1.  Surveiller. Dans « Plan de surveillance », une ligne par caractéristique : étape, critère d’acceptation, moyen, fréquence, enregistrement, réaction en cas d’écart, point d’arrêt. Un plan par référence ou par famille de produits.</t>
  </si>
  <si>
    <t xml:space="preserve">2.  Valider. Dans « Procédés à valider », listez les procédés dont le résultat ne se contrôle pas après coup (soudage, traitement thermique, traitement de surface, collage, par exemple), la date de dernière validation et la périodicité. L’état se calcule.</t>
  </si>
  <si>
    <t xml:space="preserve">3.  Libérer. Pour chaque lot, ouvrez une copie de « Libération de lot » : cochez les dispositions planifiées, notez les preuves, puis la personne qui libère. Le classeur indique si la libération ordinaire est possible.</t>
  </si>
  <si>
    <t xml:space="preserve">4.  Libération anticipée. Si une disposition n’est pas satisfaite, la libération reste possible avec l’approbation d’une autorité compétente et, si l’exigence est la sienne, l’accord du client. La décision et ses auteurs sont enregistrés.</t>
  </si>
  <si>
    <t xml:space="preserve">5.  Améliorer. À chaque non-conformité détectée tard ou chez le client, revoyez le plan : le contrôle était-il prévu au bon endroit, avec un critère clair ?</t>
  </si>
  <si>
    <t xml:space="preserve">Ce que la norme demande et ce qu’elle ne demande pas</t>
  </si>
  <si>
    <t xml:space="preserve">Elle demande de produire dans des conditions maîtrisées, avec des activités de surveillance et de mesure aux étapes appropriées, la validation des procédés non vérifiables après coup, et la libération uniquement après exécution satisfaisante des dispositions planifiées, sauf approbation (8.5.1, 8.6).</t>
  </si>
  <si>
    <t xml:space="preserve">Elle ne fixe ni fréquence de contrôle, ni plan d’échantillonnage, ni périodicité de revalidation : ce sont des choix à justifier selon vos risques et vos clients. L’ISO 10005 (plan qualité) est citée en annexe A à titre de recommandation.</t>
  </si>
  <si>
    <t xml:space="preserve">Un plan de surveillance par référence ?</t>
  </si>
  <si>
    <t xml:space="preserve">Pour des références répétitives, un plan par famille de produits peut suffire. Mentionnez l’indice du plan : un plan de surveillance périmé est une source d’écarts.</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</si>
  <si>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</si>
  <si>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</si>
  <si>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</si>
  <si>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</si>
  <si>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</si>
  <si>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Plan de surveillance : 20 lignes, avec compteurs d’oublis (critère, moyen, réaction).</t>
  </si>
  <si>
    <t xml:space="preserve">•  Libération de lot : la check-list d’un lot, avec synthèse et contrôle de cohérence de la libération.</t>
  </si>
  <si>
    <t xml:space="preserve">•  Procédés à valider : 12 procédés, avec prochaine validation et état calculés.</t>
  </si>
  <si>
    <t xml:space="preserve">•  Quatre onglets « Exemple » : supports usinés d’un fabricant de pièces mécaniques d’une quarantaine de personnes (fictif), dont un cas de libération anticipée.</t>
  </si>
  <si>
    <t xml:space="preserve">Pour aller plus loin</t>
  </si>
  <si>
    <t xml:space="preserve">L’article qui accompagne ce modèle : k-li-t.com/maitrise-production-liberation-produits/</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</si>
  <si>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</si>
  <si>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K-li-T · Modèle ISO 9001:2026 · Paragraphes 8.1, 8.5.1 (points a à c) et 8.6</t>
  </si>
  <si>
    <t xml:space="preserve">Plan de surveillance d’une référence</t>
  </si>
  <si>
    <t xml:space="preserve">Une ligne par caractéristique à maîtriser : où et quand contrôler, avec quel moyen, selon quel critère d’acceptation, ce qu’on enregistre et que faire en cas d’écart. Un point d’arrêt interdit de passer à l’étape suivante sans résultat conforme.</t>
  </si>
  <si>
    <t xml:space="preserve">Caractéristiques surveillées</t>
  </si>
  <si>
    <t xml:space="preserve">Référence et indice</t>
  </si>
  <si>
    <t xml:space="preserve">Points d’arrêt</t>
  </si>
  <si>
    <t xml:space="preserve">Client</t>
  </si>
  <si>
    <t xml:space="preserve">Sans critère d’acceptation</t>
  </si>
  <si>
    <t xml:space="preserve">Établi par, le</t>
  </si>
  <si>
    <t xml:space="preserve">Sans moyen de contrôle</t>
  </si>
  <si>
    <t xml:space="preserve">Valide jusqu’à (indice du plan)</t>
  </si>
  <si>
    <t xml:space="preserve">Sans réaction prévue en cas d’écart</t>
  </si>
  <si>
    <t xml:space="preserve">1. Quoi contrôler, selon quel critère</t>
  </si>
  <si>
    <t xml:space="preserve">2. Avec quoi et quand</t>
  </si>
  <si>
    <t xml:space="preserve">3. Preuve et réaction</t>
  </si>
  <si>
    <t xml:space="preserve">4. Arrêt et responsable</t>
  </si>
  <si>
    <t xml:space="preserve">N°</t>
  </si>
  <si>
    <t xml:space="preserve">Étape ou opération</t>
  </si>
  <si>
    <t xml:space="preserve">Caractéristique</t>
  </si>
  <si>
    <t xml:space="preserve">Critère d’acceptation</t>
  </si>
  <si>
    <t xml:space="preserve">Moyen de surveillance ou de mesure</t>
  </si>
  <si>
    <t xml:space="preserve">Moyen étalonné ?</t>
  </si>
  <si>
    <t xml:space="preserve">Fréquence</t>
  </si>
  <si>
    <t xml:space="preserve">Enregistrement</t>
  </si>
  <si>
    <t xml:space="preserve">Réaction en cas d’écart</t>
  </si>
  <si>
    <t xml:space="preserve">Point d’arrêt</t>
  </si>
  <si>
    <t xml:space="preserve">Responsable du contrôle</t>
  </si>
  <si>
    <t xml:space="preserve">K-li-T · Modèle ISO 9001:2026 · Paragraphe 8.6</t>
  </si>
  <si>
    <t xml:space="preserve">Check-list de libération d’un lot</t>
  </si>
  <si>
    <t xml:space="preserve">Le lot n’est libéré qu’une fois toutes les dispositions planifiées satisfaites, sauf approbation d’une autorité compétente et, le cas échéant, du client. La fiche garde la preuve de la conformité et le nom de la personne qui a libéré.</t>
  </si>
  <si>
    <t xml:space="preserve">Lot ou ordre de fabrication</t>
  </si>
  <si>
    <t xml:space="preserve">Référence et indice du plan</t>
  </si>
  <si>
    <t xml:space="preserve">Quantité du lot</t>
  </si>
  <si>
    <t xml:space="preserve">Client ou destination</t>
  </si>
  <si>
    <t xml:space="preserve">Disposition planifiée</t>
  </si>
  <si>
    <t xml:space="preserve">Résultat</t>
  </si>
  <si>
    <t xml:space="preserve">Preuve (référence du document)</t>
  </si>
  <si>
    <t xml:space="preserve">Date</t>
  </si>
  <si>
    <t xml:space="preserve">Visa</t>
  </si>
  <si>
    <t xml:space="preserve">Remarque</t>
  </si>
  <si>
    <t xml:space="preserve">Certificat matière conforme à la commande</t>
  </si>
  <si>
    <t xml:space="preserve">Première pièce validée avant la série</t>
  </si>
  <si>
    <t xml:space="preserve">Contrôles en cours réalisés selon le plan de surveillance</t>
  </si>
  <si>
    <t xml:space="preserve">Traitement externe : certificat reçu et contrôlé</t>
  </si>
  <si>
    <t xml:space="preserve">Contrôle final réalisé</t>
  </si>
  <si>
    <t xml:space="preserve">Marquage, étiquetage et quantité conformes</t>
  </si>
  <si>
    <t xml:space="preserve">Synthèse (calculée)</t>
  </si>
  <si>
    <t xml:space="preserve">Valeur</t>
  </si>
  <si>
    <t xml:space="preserve">Dispositions satisfaites (conformes ou sans objet)</t>
  </si>
  <si>
    <t xml:space="preserve">Dispositions à faire ou non conformes</t>
  </si>
  <si>
    <t xml:space="preserve">Libération ordinaire possible ?</t>
  </si>
  <si>
    <t xml:space="preserve">Décision de libération</t>
  </si>
  <si>
    <t xml:space="preserve">À remplir</t>
  </si>
  <si>
    <t xml:space="preserve">Libération anticipée (avant que toutes les dispositions soient satisfaites) ?</t>
  </si>
  <si>
    <t xml:space="preserve">Justification de la libération anticipée</t>
  </si>
  <si>
    <t xml:space="preserve">Approbation de l’autorité compétente (nom, fonction, date)</t>
  </si>
  <si>
    <t xml:space="preserve">Accord du client, si l’exigence est la sienne</t>
  </si>
  <si>
    <t xml:space="preserve">Référence de l’accord du client (e-mail, bon)</t>
  </si>
  <si>
    <t xml:space="preserve">Lot libéré par (nom, fonction)</t>
  </si>
  <si>
    <t xml:space="preserve">Date de libération</t>
  </si>
  <si>
    <t xml:space="preserve">Contrôle de cohérence</t>
  </si>
  <si>
    <t xml:space="preserve">K-li-T · Modèle ISO 9001:2026 · Paragraphe 8.5.1 (point f)</t>
  </si>
  <si>
    <t xml:space="preserve">Procédés à valider</t>
  </si>
  <si>
    <t xml:space="preserve">Les procédés dont le résultat ne peut pas être vérifié après coup par surveillance ou mesure : on valide leur aptitude à donner les résultats attendus, puis on la revalide à intervalle fixe et à chaque changement important.</t>
  </si>
  <si>
    <t xml:space="preserve">Date de référence</t>
  </si>
  <si>
    <t xml:space="preserve">En blanc : date du jour. Dans l’exemple : date fixée pour que les états restent lisibles.</t>
  </si>
  <si>
    <t xml:space="preserve">Procédés inscrits</t>
  </si>
  <si>
    <t xml:space="preserve">Validations en retard</t>
  </si>
  <si>
    <t xml:space="preserve">À préparer (dans les 60 jours)</t>
  </si>
  <si>
    <t xml:space="preserve">À planifier (jamais validés)</t>
  </si>
  <si>
    <t xml:space="preserve">1. Le procédé</t>
  </si>
  <si>
    <t xml:space="preserve">2. Maîtrise et résultat attendu</t>
  </si>
  <si>
    <t xml:space="preserve">3. Validation et revalidation</t>
  </si>
  <si>
    <t xml:space="preserve">4. Preuve</t>
  </si>
  <si>
    <t xml:space="preserve">Procédé</t>
  </si>
  <si>
    <t xml:space="preserve">Réalisé par</t>
  </si>
  <si>
    <t xml:space="preserve">Pourquoi le résultat n’est pas vérifiable après coup</t>
  </si>
  <si>
    <t xml:space="preserve">Paramètres à maîtriser</t>
  </si>
  <si>
    <t xml:space="preserve">Critère de résultat</t>
  </si>
  <si>
    <t xml:space="preserve">Dernière validation</t>
  </si>
  <si>
    <t xml:space="preserve">Périodicité (mois)</t>
  </si>
  <si>
    <t xml:space="preserve">Prochaine validation</t>
  </si>
  <si>
    <t xml:space="preserve">État</t>
  </si>
  <si>
    <t xml:space="preserve">Preuve (référence)</t>
  </si>
  <si>
    <t xml:space="preserve">Revalider aussi en cas de</t>
  </si>
  <si>
    <t xml:space="preserve">Plan de surveillance d’une référence (exemple fictif)</t>
  </si>
  <si>
    <t xml:space="preserve">Supports à alésage SA-210 d’un fabricant de pièces usinées : six lignes, de la réception de la matière au marquage, avec cinq points d’arrêt.</t>
  </si>
  <si>
    <t xml:space="preserve">SA-210, plan indice C</t>
  </si>
  <si>
    <t xml:space="preserve">Client A</t>
  </si>
  <si>
    <t xml:space="preserve">Responsable qualité, 20/09/2026</t>
  </si>
  <si>
    <t xml:space="preserve">Indice C</t>
  </si>
  <si>
    <t xml:space="preserve">Réception de la matière</t>
  </si>
  <si>
    <t xml:space="preserve">Certificat matière et nuance</t>
  </si>
  <si>
    <t xml:space="preserve">Conforme à la commande (certificat 3.1, nuance indiquée)</t>
  </si>
  <si>
    <t xml:space="preserve">Contrôle documentaire</t>
  </si>
  <si>
    <t xml:space="preserve">Sans objet</t>
  </si>
  <si>
    <t xml:space="preserve">Chaque lot</t>
  </si>
  <si>
    <t xml:space="preserve">Certificat archivé avec l’ordre de fabrication</t>
  </si>
  <si>
    <t xml:space="preserve">Bloquer le lot, prévenir les achats</t>
  </si>
  <si>
    <t xml:space="preserve">Oui</t>
  </si>
  <si>
    <t xml:space="preserve">Magasinier</t>
  </si>
  <si>
    <t xml:space="preserve">Op. 10 · Tournage</t>
  </si>
  <si>
    <t xml:space="preserve">Diamètre extérieur 42 ± 0,05</t>
  </si>
  <si>
    <t xml:space="preserve">42,00 mm à ± 0,05</t>
  </si>
  <si>
    <t xml:space="preserve">Micromètre</t>
  </si>
  <si>
    <t xml:space="preserve">Première pièce, puis une pièce sur 25</t>
  </si>
  <si>
    <t xml:space="preserve">Fiche de contrôle de l’ordre de fabrication</t>
  </si>
  <si>
    <t xml:space="preserve">Arrêter la machine, isoler les pièces depuis le dernier bon contrôle, appeler le responsable</t>
  </si>
  <si>
    <t xml:space="preserve">Non</t>
  </si>
  <si>
    <t xml:space="preserve">Opérateur</t>
  </si>
  <si>
    <t xml:space="preserve">Op. 20 · Alésage</t>
  </si>
  <si>
    <t xml:space="preserve">Diamètre de l’alésage 20 H7</t>
  </si>
  <si>
    <t xml:space="preserve">Le côté « entre » du tampon entre, le côté « n’entre pas » n’entre pas</t>
  </si>
  <si>
    <t xml:space="preserve">Tampon lisse H7</t>
  </si>
  <si>
    <t xml:space="preserve">Première pièce, puis une pièce sur 10</t>
  </si>
  <si>
    <t xml:space="preserve">Arrêter, isoler, ouvrir une fiche de non-conformité</t>
  </si>
  <si>
    <t xml:space="preserve">Opérateur, puis contrôleur</t>
  </si>
  <si>
    <t xml:space="preserve">Traitement thermique externe</t>
  </si>
  <si>
    <t xml:space="preserve">Dureté</t>
  </si>
  <si>
    <t xml:space="preserve">28 à 32 HRC</t>
  </si>
  <si>
    <t xml:space="preserve">Certificat du sous-traitant et dureté de trois pièces à la réception</t>
  </si>
  <si>
    <t xml:space="preserve">Certificat et relevé de dureté</t>
  </si>
  <si>
    <t xml:space="preserve">Bloquer le lot, contacter le sous-traitant</t>
  </si>
  <si>
    <t xml:space="preserve">Contrôleur</t>
  </si>
  <si>
    <t xml:space="preserve">Contrôle final</t>
  </si>
  <si>
    <t xml:space="preserve">Aspect et cotes critiques</t>
  </si>
  <si>
    <t xml:space="preserve">Plan indice C, critères d’aspect de la commande</t>
  </si>
  <si>
    <t xml:space="preserve">Tampon, micromètre, examen visuel</t>
  </si>
  <si>
    <t xml:space="preserve">20 pièces prélevées par lot</t>
  </si>
  <si>
    <t xml:space="preserve">Rapport de contrôle final</t>
  </si>
  <si>
    <t xml:space="preserve">Tri du lot, fiche de non-conformité</t>
  </si>
  <si>
    <t xml:space="preserve">Marquage, étiquetage, quantité</t>
  </si>
  <si>
    <t xml:space="preserve">Conformité à la commande</t>
  </si>
  <si>
    <t xml:space="preserve">Marquage lisible, étiquette conforme, quantité exacte</t>
  </si>
  <si>
    <t xml:space="preserve">Examen visuel et comptage</t>
  </si>
  <si>
    <t xml:space="preserve">Check-list de libération</t>
  </si>
  <si>
    <t xml:space="preserve">Corriger avant libération</t>
  </si>
  <si>
    <t xml:space="preserve">Check-list de libération d’un lot (exemple fictif)</t>
  </si>
  <si>
    <t xml:space="preserve">Libération ordinaire d’un lot de 400 supports : les six dispositions sont satisfaites, la personne qui libère est enregistrée.</t>
  </si>
  <si>
    <t xml:space="preserve">OF 8120</t>
  </si>
  <si>
    <t xml:space="preserve">SA-210, indice C</t>
  </si>
  <si>
    <t xml:space="preserve">400 pièces</t>
  </si>
  <si>
    <t xml:space="preserve">Client A, bon de livraison BL 4410</t>
  </si>
  <si>
    <t xml:space="preserve">Conforme</t>
  </si>
  <si>
    <t xml:space="preserve">Certificat matière archivé avec l’ordre de fabrication</t>
  </si>
  <si>
    <t xml:space="preserve">Fiche de première pièce</t>
  </si>
  <si>
    <t xml:space="preserve">Alésage conforme au tampon H7</t>
  </si>
  <si>
    <t xml:space="preserve">Contrôle en cours, une pièce sur dix</t>
  </si>
  <si>
    <t xml:space="preserve">40 pièces contrôlées, aucun écart</t>
  </si>
  <si>
    <t xml:space="preserve">Traitement thermique externe : certificat et dureté</t>
  </si>
  <si>
    <t xml:space="preserve">Certificat du sous-traitant, relevé de dureté</t>
  </si>
  <si>
    <t xml:space="preserve">Dureté de 30,5 HRC pour une plage de 28 à 32</t>
  </si>
  <si>
    <t xml:space="preserve">Contrôle final sur 20 pièces prélevées</t>
  </si>
  <si>
    <t xml:space="preserve">Rapport de contrôle final CF-8120</t>
  </si>
  <si>
    <t xml:space="preserve">Aucun écart</t>
  </si>
  <si>
    <t xml:space="preserve">Responsable qualité</t>
  </si>
  <si>
    <t xml:space="preserve">Libération anticipée : une disposition (certificat de traitement thermique) reste à faire. Elle n’est possible qu’avec l’approbation d’une autorité compétente et, ici, l’accord du client.</t>
  </si>
  <si>
    <t xml:space="preserve">OF 8131</t>
  </si>
  <si>
    <t xml:space="preserve">250 pièces</t>
  </si>
  <si>
    <t xml:space="preserve">Client A, expédition prévue le 20/10/2026</t>
  </si>
  <si>
    <t xml:space="preserve">À faire</t>
  </si>
  <si>
    <t xml:space="preserve">Certificat attendu, non reçu à la date d’expédition</t>
  </si>
  <si>
    <t xml:space="preserve">Dureté vérifiée sur trois pièces : 29 HRC, conforme</t>
  </si>
  <si>
    <t xml:space="preserve">Rapport de contrôle final CF-8131</t>
  </si>
  <si>
    <t xml:space="preserve">Le certificat du traitement thermique est exigé par le client ; il n’est pas arrivé à la date d’expédition. La dureté a été vérifiée sur trois pièces (29 HRC). Le certificat sera transmis dès réception.</t>
  </si>
  <si>
    <t xml:space="preserve">Directeur industriel, 20/10/2026</t>
  </si>
  <si>
    <t xml:space="preserve">E-mail du client du 20/10/2026</t>
  </si>
  <si>
    <t xml:space="preserve">Procédés à valider (exemple fictif)</t>
  </si>
  <si>
    <t xml:space="preserve">Trois procédés dont le résultat n’est pas vérifiable après coup : deux sous-traités et un interne, dont la revalidation est à préparer dans les 60 jours. Date de référence fixée au 21/10/2026.</t>
  </si>
  <si>
    <t xml:space="preserve">Traitement thermique (trempe et revenu)</t>
  </si>
  <si>
    <t xml:space="preserve">Sous-traité</t>
  </si>
  <si>
    <t xml:space="preserve">La structure interne n’est pas vérifiable sans détruire la pièce</t>
  </si>
  <si>
    <t xml:space="preserve">Cycle de température et de durée, atmosphère du four</t>
  </si>
  <si>
    <t xml:space="preserve">Dureté de 28 à 32 HRC, structure conforme à la spécification</t>
  </si>
  <si>
    <t xml:space="preserve">Certificat de qualification du four, relevés de cycles</t>
  </si>
  <si>
    <t xml:space="preserve">Changement de four, de nuance de matière ou de sous-traitant</t>
  </si>
  <si>
    <t xml:space="preserve">Peinture sur carters</t>
  </si>
  <si>
    <t xml:space="preserve">L’adhérence ne se vérifie pas sur chaque pièce sans les abîmer</t>
  </si>
  <si>
    <t xml:space="preserve">Préparation de surface, épaisseur, température et durée de cuisson</t>
  </si>
  <si>
    <t xml:space="preserve">Essai d’adhérence conforme sur éprouvette, épaisseur dans la tolérance</t>
  </si>
  <si>
    <t xml:space="preserve">Rapport d’essai de l’atelier de peinture</t>
  </si>
  <si>
    <t xml:space="preserve">Changement de peinture ou de ligne</t>
  </si>
  <si>
    <t xml:space="preserve">Collage d’un insert</t>
  </si>
  <si>
    <t xml:space="preserve">Interne</t>
  </si>
  <si>
    <t xml:space="preserve">La tenue du collage ne se vérifie pas sur les pièces livrées</t>
  </si>
  <si>
    <t xml:space="preserve">Propreté, dosage, temps de prise, température</t>
  </si>
  <si>
    <t xml:space="preserve">Effort d’arrachement au moins égal au seuil du plan</t>
  </si>
  <si>
    <t xml:space="preserve">Rapport d’essai d’arrachement</t>
  </si>
  <si>
    <t xml:space="preserve">Changement de colle ou d’opérateur non qualifié</t>
  </si>
</sst>
</file>

<file path=xl/styles.xml><?xml version="1.0" encoding="utf-8"?>
<styleSheet xmlns="http://schemas.openxmlformats.org/spreadsheetml/2006/main">
  <numFmts count="4">
    <numFmt numFmtId="164" formatCode="General"/>
    <numFmt numFmtId="165" formatCode="General"/>
    <numFmt numFmtId="166" formatCode="dd/mm/yyyy"/>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left"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6" fontId="10" fillId="3" borderId="2"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color rgb="FF1A1816"/>
      </font>
      <fill>
        <patternFill>
          <bgColor rgb="FFFBE6DF"/>
        </patternFill>
      </fill>
    </dxf>
    <dxf>
      <font>
        <name val="Arial"/>
        <charset val="1"/>
        <family val="0"/>
        <b val="1"/>
        <color rgb="FF1A1816"/>
      </font>
      <fill>
        <patternFill>
          <bgColor rgb="FFFDEFC8"/>
        </patternFill>
      </fill>
    </dxf>
    <dxf>
      <font>
        <name val="Arial"/>
        <charset val="1"/>
        <family val="0"/>
        <b val="1"/>
        <color rgb="FFB83E24"/>
      </font>
      <fill>
        <patternFill>
          <bgColor rgb="FFFBE6DF"/>
        </patternFill>
      </fill>
    </dxf>
    <dxf>
      <font>
        <name val="Arial"/>
        <charset val="1"/>
        <family val="0"/>
        <color rgb="FF1A1816"/>
      </font>
      <fill>
        <patternFill>
          <bgColor rgb="FFDCF1E9"/>
        </patternFill>
      </fill>
    </dxf>
    <dxf>
      <font>
        <name val="Arial"/>
        <charset val="1"/>
        <family val="0"/>
        <color rgb="FF1A1816"/>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43.5"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43.5" hidden="false" customHeight="true" outlineLevel="0" collapsed="false">
      <c r="B15" s="4" t="s">
        <v>10</v>
      </c>
    </row>
    <row r="16" customFormat="false" ht="30" hidden="false" customHeight="true" outlineLevel="0" collapsed="false">
      <c r="B16" s="4" t="s">
        <v>11</v>
      </c>
    </row>
    <row r="18" customFormat="false" ht="19.5" hidden="false" customHeight="true" outlineLevel="0" collapsed="false">
      <c r="B18" s="5" t="s">
        <v>12</v>
      </c>
    </row>
    <row r="19" customFormat="false" ht="30" hidden="false" customHeight="true" outlineLevel="0" collapsed="false">
      <c r="B19" s="4" t="s">
        <v>13</v>
      </c>
    </row>
    <row r="21" customFormat="false" ht="19.5" hidden="false" customHeight="true" outlineLevel="0" collapsed="false">
      <c r="B21" s="5" t="s">
        <v>14</v>
      </c>
    </row>
    <row r="22" customFormat="false" ht="18" hidden="false" customHeight="true" outlineLevel="0" collapsed="false">
      <c r="B22" s="6" t="s">
        <v>15</v>
      </c>
    </row>
    <row r="23" customFormat="false" ht="18" hidden="false" customHeight="true" outlineLevel="0" collapsed="false">
      <c r="B23" s="7" t="s">
        <v>16</v>
      </c>
    </row>
    <row r="24" customFormat="false" ht="18" hidden="false" customHeight="true" outlineLevel="0" collapsed="false">
      <c r="B24" s="8" t="s">
        <v>17</v>
      </c>
    </row>
    <row r="26" customFormat="false" ht="19.5" hidden="false" customHeight="true" outlineLevel="0" collapsed="false">
      <c r="B26" s="5" t="s">
        <v>18</v>
      </c>
    </row>
    <row r="27" customFormat="false" ht="16.5" hidden="false" customHeight="true" outlineLevel="0" collapsed="false">
      <c r="B27" s="4" t="s">
        <v>19</v>
      </c>
    </row>
    <row r="28" customFormat="false" ht="16.5" hidden="false" customHeight="true" outlineLevel="0" collapsed="false">
      <c r="B28" s="4" t="s">
        <v>20</v>
      </c>
    </row>
    <row r="29" customFormat="false" ht="16.5" hidden="false" customHeight="true" outlineLevel="0" collapsed="false">
      <c r="B29" s="4" t="s">
        <v>21</v>
      </c>
    </row>
    <row r="30" customFormat="false" ht="30" hidden="false" customHeight="true" outlineLevel="0" collapsed="false">
      <c r="B30" s="4" t="s">
        <v>22</v>
      </c>
    </row>
    <row r="32" customFormat="false" ht="19.5" hidden="false" customHeight="true" outlineLevel="0" collapsed="false">
      <c r="B32" s="5" t="s">
        <v>23</v>
      </c>
    </row>
    <row r="33" customFormat="false" ht="16.5" hidden="false" customHeight="true" outlineLevel="0" collapsed="false">
      <c r="B33" s="4" t="s">
        <v>24</v>
      </c>
    </row>
    <row r="35" customFormat="false" ht="30" hidden="false" customHeight="true" outlineLevel="0" collapsed="false">
      <c r="B35" s="9" t="s">
        <v>25</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30"/>
    <col collapsed="false" customWidth="true" hidden="false" outlineLevel="0" max="5" min="4" style="0" width="28"/>
    <col collapsed="false" customWidth="true" hidden="false" outlineLevel="0" max="6" min="6" style="0" width="12"/>
    <col collapsed="false" customWidth="true" hidden="false" outlineLevel="0" max="7" min="7" style="0" width="24"/>
    <col collapsed="false" customWidth="true" hidden="false" outlineLevel="0" max="8" min="8" style="0" width="28"/>
    <col collapsed="false" customWidth="true" hidden="false" outlineLevel="0" max="9" min="9" style="0" width="34"/>
    <col collapsed="false" customWidth="true" hidden="false" outlineLevel="0" max="10" min="10" style="0" width="10"/>
    <col collapsed="false" customWidth="true" hidden="false" outlineLevel="0" max="11" min="11" style="0" width="20"/>
  </cols>
  <sheetData>
    <row r="1" customFormat="false" ht="21.75" hidden="false" customHeight="true" outlineLevel="0" collapsed="false">
      <c r="A1" s="1" t="s">
        <v>26</v>
      </c>
      <c r="B1" s="2"/>
      <c r="C1" s="2"/>
      <c r="D1" s="2"/>
      <c r="E1" s="2"/>
      <c r="F1" s="2"/>
      <c r="G1" s="2"/>
      <c r="H1" s="2"/>
      <c r="I1" s="2"/>
      <c r="J1" s="2"/>
      <c r="K1" s="2"/>
    </row>
    <row r="2" customFormat="false" ht="25.5" hidden="false" customHeight="true" outlineLevel="0" collapsed="false">
      <c r="A2" s="3" t="s">
        <v>27</v>
      </c>
    </row>
    <row r="3" customFormat="false" ht="15" hidden="false" customHeight="false" outlineLevel="0" collapsed="false">
      <c r="A3" s="10" t="s">
        <v>28</v>
      </c>
    </row>
    <row r="4" customFormat="false" ht="18" hidden="false" customHeight="true" outlineLevel="0" collapsed="false">
      <c r="B4" s="11" t="s">
        <v>29</v>
      </c>
      <c r="C4" s="12" t="n">
        <f aca="false">COUNTA(C11:C30)</f>
        <v>0</v>
      </c>
      <c r="E4" s="11" t="s">
        <v>30</v>
      </c>
      <c r="F4" s="11"/>
      <c r="G4" s="13"/>
      <c r="H4" s="13"/>
      <c r="I4" s="13"/>
    </row>
    <row r="5" customFormat="false" ht="18" hidden="false" customHeight="true" outlineLevel="0" collapsed="false">
      <c r="B5" s="11" t="s">
        <v>31</v>
      </c>
      <c r="C5" s="12" t="n">
        <f aca="false">COUNTIF(J11:J30,"Oui")</f>
        <v>0</v>
      </c>
      <c r="E5" s="11" t="s">
        <v>32</v>
      </c>
      <c r="F5" s="11"/>
      <c r="G5" s="13"/>
      <c r="H5" s="13"/>
      <c r="I5" s="13"/>
    </row>
    <row r="6" customFormat="false" ht="18" hidden="false" customHeight="true" outlineLevel="0" collapsed="false">
      <c r="B6" s="11" t="s">
        <v>33</v>
      </c>
      <c r="C6" s="12" t="n">
        <f aca="false">SUMPRODUCT((C11:C30&lt;&gt;"")*(D11:D30=""))</f>
        <v>0</v>
      </c>
      <c r="E6" s="11" t="s">
        <v>34</v>
      </c>
      <c r="F6" s="11"/>
      <c r="G6" s="13"/>
      <c r="H6" s="13"/>
      <c r="I6" s="13"/>
    </row>
    <row r="7" customFormat="false" ht="18" hidden="false" customHeight="true" outlineLevel="0" collapsed="false">
      <c r="B7" s="11" t="s">
        <v>35</v>
      </c>
      <c r="C7" s="12" t="n">
        <f aca="false">SUMPRODUCT((C11:C30&lt;&gt;"")*(E11:E30=""))</f>
        <v>0</v>
      </c>
      <c r="E7" s="11" t="s">
        <v>36</v>
      </c>
      <c r="F7" s="11"/>
      <c r="G7" s="13"/>
      <c r="H7" s="13"/>
      <c r="I7" s="13"/>
    </row>
    <row r="8" customFormat="false" ht="30" hidden="false" customHeight="true" outlineLevel="0" collapsed="false">
      <c r="B8" s="11" t="s">
        <v>37</v>
      </c>
      <c r="C8" s="12" t="n">
        <f aca="false">SUMPRODUCT((C11:C30&lt;&gt;"")*(I11:I30=""))</f>
        <v>0</v>
      </c>
    </row>
    <row r="9" customFormat="false" ht="19.5" hidden="false" customHeight="true" outlineLevel="0" collapsed="false">
      <c r="A9" s="14" t="s">
        <v>38</v>
      </c>
      <c r="B9" s="14"/>
      <c r="C9" s="14"/>
      <c r="D9" s="14"/>
      <c r="E9" s="15" t="s">
        <v>39</v>
      </c>
      <c r="F9" s="15"/>
      <c r="G9" s="15"/>
      <c r="H9" s="14" t="s">
        <v>40</v>
      </c>
      <c r="I9" s="14"/>
      <c r="J9" s="15" t="s">
        <v>41</v>
      </c>
      <c r="K9" s="15"/>
    </row>
    <row r="10" customFormat="false" ht="43.5" hidden="false" customHeight="true" outlineLevel="0" collapsed="false">
      <c r="A10" s="16" t="s">
        <v>42</v>
      </c>
      <c r="B10" s="16" t="s">
        <v>43</v>
      </c>
      <c r="C10" s="16" t="s">
        <v>44</v>
      </c>
      <c r="D10" s="16" t="s">
        <v>45</v>
      </c>
      <c r="E10" s="16" t="s">
        <v>46</v>
      </c>
      <c r="F10" s="16" t="s">
        <v>47</v>
      </c>
      <c r="G10" s="16" t="s">
        <v>48</v>
      </c>
      <c r="H10" s="16" t="s">
        <v>49</v>
      </c>
      <c r="I10" s="16" t="s">
        <v>50</v>
      </c>
      <c r="J10" s="16" t="s">
        <v>51</v>
      </c>
      <c r="K10" s="16" t="s">
        <v>52</v>
      </c>
    </row>
    <row r="11" customFormat="false" ht="30" hidden="false" customHeight="true" outlineLevel="0" collapsed="false">
      <c r="A11" s="17" t="n">
        <v>1</v>
      </c>
      <c r="B11" s="13"/>
      <c r="C11" s="13"/>
      <c r="D11" s="13"/>
      <c r="E11" s="13"/>
      <c r="F11" s="18"/>
      <c r="G11" s="13"/>
      <c r="H11" s="13"/>
      <c r="I11" s="13"/>
      <c r="J11" s="18"/>
      <c r="K11" s="13"/>
    </row>
    <row r="12" customFormat="false" ht="30" hidden="false" customHeight="true" outlineLevel="0" collapsed="false">
      <c r="A12" s="17" t="n">
        <v>2</v>
      </c>
      <c r="B12" s="13"/>
      <c r="C12" s="13"/>
      <c r="D12" s="13"/>
      <c r="E12" s="13"/>
      <c r="F12" s="18"/>
      <c r="G12" s="13"/>
      <c r="H12" s="13"/>
      <c r="I12" s="13"/>
      <c r="J12" s="18"/>
      <c r="K12" s="13"/>
    </row>
    <row r="13" customFormat="false" ht="30" hidden="false" customHeight="true" outlineLevel="0" collapsed="false">
      <c r="A13" s="17" t="n">
        <v>3</v>
      </c>
      <c r="B13" s="13"/>
      <c r="C13" s="13"/>
      <c r="D13" s="13"/>
      <c r="E13" s="13"/>
      <c r="F13" s="18"/>
      <c r="G13" s="13"/>
      <c r="H13" s="13"/>
      <c r="I13" s="13"/>
      <c r="J13" s="18"/>
      <c r="K13" s="13"/>
    </row>
    <row r="14" customFormat="false" ht="30" hidden="false" customHeight="true" outlineLevel="0" collapsed="false">
      <c r="A14" s="17" t="n">
        <v>4</v>
      </c>
      <c r="B14" s="13"/>
      <c r="C14" s="13"/>
      <c r="D14" s="13"/>
      <c r="E14" s="13"/>
      <c r="F14" s="18"/>
      <c r="G14" s="13"/>
      <c r="H14" s="13"/>
      <c r="I14" s="13"/>
      <c r="J14" s="18"/>
      <c r="K14" s="13"/>
    </row>
    <row r="15" customFormat="false" ht="30" hidden="false" customHeight="true" outlineLevel="0" collapsed="false">
      <c r="A15" s="17" t="n">
        <v>5</v>
      </c>
      <c r="B15" s="13"/>
      <c r="C15" s="13"/>
      <c r="D15" s="13"/>
      <c r="E15" s="13"/>
      <c r="F15" s="18"/>
      <c r="G15" s="13"/>
      <c r="H15" s="13"/>
      <c r="I15" s="13"/>
      <c r="J15" s="18"/>
      <c r="K15" s="13"/>
    </row>
    <row r="16" customFormat="false" ht="30" hidden="false" customHeight="true" outlineLevel="0" collapsed="false">
      <c r="A16" s="17" t="n">
        <v>6</v>
      </c>
      <c r="B16" s="13"/>
      <c r="C16" s="13"/>
      <c r="D16" s="13"/>
      <c r="E16" s="13"/>
      <c r="F16" s="18"/>
      <c r="G16" s="13"/>
      <c r="H16" s="13"/>
      <c r="I16" s="13"/>
      <c r="J16" s="18"/>
      <c r="K16" s="13"/>
    </row>
    <row r="17" customFormat="false" ht="30" hidden="false" customHeight="true" outlineLevel="0" collapsed="false">
      <c r="A17" s="17" t="n">
        <v>7</v>
      </c>
      <c r="B17" s="13"/>
      <c r="C17" s="13"/>
      <c r="D17" s="13"/>
      <c r="E17" s="13"/>
      <c r="F17" s="18"/>
      <c r="G17" s="13"/>
      <c r="H17" s="13"/>
      <c r="I17" s="13"/>
      <c r="J17" s="18"/>
      <c r="K17" s="13"/>
    </row>
    <row r="18" customFormat="false" ht="30" hidden="false" customHeight="true" outlineLevel="0" collapsed="false">
      <c r="A18" s="17" t="n">
        <v>8</v>
      </c>
      <c r="B18" s="13"/>
      <c r="C18" s="13"/>
      <c r="D18" s="13"/>
      <c r="E18" s="13"/>
      <c r="F18" s="18"/>
      <c r="G18" s="13"/>
      <c r="H18" s="13"/>
      <c r="I18" s="13"/>
      <c r="J18" s="18"/>
      <c r="K18" s="13"/>
    </row>
    <row r="19" customFormat="false" ht="30" hidden="false" customHeight="true" outlineLevel="0" collapsed="false">
      <c r="A19" s="17" t="n">
        <v>9</v>
      </c>
      <c r="B19" s="13"/>
      <c r="C19" s="13"/>
      <c r="D19" s="13"/>
      <c r="E19" s="13"/>
      <c r="F19" s="18"/>
      <c r="G19" s="13"/>
      <c r="H19" s="13"/>
      <c r="I19" s="13"/>
      <c r="J19" s="18"/>
      <c r="K19" s="13"/>
    </row>
    <row r="20" customFormat="false" ht="30" hidden="false" customHeight="true" outlineLevel="0" collapsed="false">
      <c r="A20" s="17" t="n">
        <v>10</v>
      </c>
      <c r="B20" s="13"/>
      <c r="C20" s="13"/>
      <c r="D20" s="13"/>
      <c r="E20" s="13"/>
      <c r="F20" s="18"/>
      <c r="G20" s="13"/>
      <c r="H20" s="13"/>
      <c r="I20" s="13"/>
      <c r="J20" s="18"/>
      <c r="K20" s="13"/>
    </row>
    <row r="21" customFormat="false" ht="30" hidden="false" customHeight="true" outlineLevel="0" collapsed="false">
      <c r="A21" s="17" t="n">
        <v>11</v>
      </c>
      <c r="B21" s="13"/>
      <c r="C21" s="13"/>
      <c r="D21" s="13"/>
      <c r="E21" s="13"/>
      <c r="F21" s="18"/>
      <c r="G21" s="13"/>
      <c r="H21" s="13"/>
      <c r="I21" s="13"/>
      <c r="J21" s="18"/>
      <c r="K21" s="13"/>
    </row>
    <row r="22" customFormat="false" ht="30" hidden="false" customHeight="true" outlineLevel="0" collapsed="false">
      <c r="A22" s="17" t="n">
        <v>12</v>
      </c>
      <c r="B22" s="13"/>
      <c r="C22" s="13"/>
      <c r="D22" s="13"/>
      <c r="E22" s="13"/>
      <c r="F22" s="18"/>
      <c r="G22" s="13"/>
      <c r="H22" s="13"/>
      <c r="I22" s="13"/>
      <c r="J22" s="18"/>
      <c r="K22" s="13"/>
    </row>
    <row r="23" customFormat="false" ht="30" hidden="false" customHeight="true" outlineLevel="0" collapsed="false">
      <c r="A23" s="17" t="n">
        <v>13</v>
      </c>
      <c r="B23" s="13"/>
      <c r="C23" s="13"/>
      <c r="D23" s="13"/>
      <c r="E23" s="13"/>
      <c r="F23" s="18"/>
      <c r="G23" s="13"/>
      <c r="H23" s="13"/>
      <c r="I23" s="13"/>
      <c r="J23" s="18"/>
      <c r="K23" s="13"/>
    </row>
    <row r="24" customFormat="false" ht="30" hidden="false" customHeight="true" outlineLevel="0" collapsed="false">
      <c r="A24" s="17" t="n">
        <v>14</v>
      </c>
      <c r="B24" s="13"/>
      <c r="C24" s="13"/>
      <c r="D24" s="13"/>
      <c r="E24" s="13"/>
      <c r="F24" s="18"/>
      <c r="G24" s="13"/>
      <c r="H24" s="13"/>
      <c r="I24" s="13"/>
      <c r="J24" s="18"/>
      <c r="K24" s="13"/>
    </row>
    <row r="25" customFormat="false" ht="30" hidden="false" customHeight="true" outlineLevel="0" collapsed="false">
      <c r="A25" s="17" t="n">
        <v>15</v>
      </c>
      <c r="B25" s="13"/>
      <c r="C25" s="13"/>
      <c r="D25" s="13"/>
      <c r="E25" s="13"/>
      <c r="F25" s="18"/>
      <c r="G25" s="13"/>
      <c r="H25" s="13"/>
      <c r="I25" s="13"/>
      <c r="J25" s="18"/>
      <c r="K25" s="13"/>
    </row>
    <row r="26" customFormat="false" ht="30" hidden="false" customHeight="true" outlineLevel="0" collapsed="false">
      <c r="A26" s="17" t="n">
        <v>16</v>
      </c>
      <c r="B26" s="13"/>
      <c r="C26" s="13"/>
      <c r="D26" s="13"/>
      <c r="E26" s="13"/>
      <c r="F26" s="18"/>
      <c r="G26" s="13"/>
      <c r="H26" s="13"/>
      <c r="I26" s="13"/>
      <c r="J26" s="18"/>
      <c r="K26" s="13"/>
    </row>
    <row r="27" customFormat="false" ht="30" hidden="false" customHeight="true" outlineLevel="0" collapsed="false">
      <c r="A27" s="17" t="n">
        <v>17</v>
      </c>
      <c r="B27" s="13"/>
      <c r="C27" s="13"/>
      <c r="D27" s="13"/>
      <c r="E27" s="13"/>
      <c r="F27" s="18"/>
      <c r="G27" s="13"/>
      <c r="H27" s="13"/>
      <c r="I27" s="13"/>
      <c r="J27" s="18"/>
      <c r="K27" s="13"/>
    </row>
    <row r="28" customFormat="false" ht="30" hidden="false" customHeight="true" outlineLevel="0" collapsed="false">
      <c r="A28" s="17" t="n">
        <v>18</v>
      </c>
      <c r="B28" s="13"/>
      <c r="C28" s="13"/>
      <c r="D28" s="13"/>
      <c r="E28" s="13"/>
      <c r="F28" s="18"/>
      <c r="G28" s="13"/>
      <c r="H28" s="13"/>
      <c r="I28" s="13"/>
      <c r="J28" s="18"/>
      <c r="K28" s="13"/>
    </row>
    <row r="29" customFormat="false" ht="30" hidden="false" customHeight="true" outlineLevel="0" collapsed="false">
      <c r="A29" s="17" t="n">
        <v>19</v>
      </c>
      <c r="B29" s="13"/>
      <c r="C29" s="13"/>
      <c r="D29" s="13"/>
      <c r="E29" s="13"/>
      <c r="F29" s="18"/>
      <c r="G29" s="13"/>
      <c r="H29" s="13"/>
      <c r="I29" s="13"/>
      <c r="J29" s="18"/>
      <c r="K29" s="13"/>
    </row>
    <row r="30" customFormat="false" ht="30" hidden="false" customHeight="true" outlineLevel="0" collapsed="false">
      <c r="A30" s="17" t="n">
        <v>20</v>
      </c>
      <c r="B30" s="13"/>
      <c r="C30" s="13"/>
      <c r="D30" s="13"/>
      <c r="E30" s="13"/>
      <c r="F30" s="18"/>
      <c r="G30" s="13"/>
      <c r="H30" s="13"/>
      <c r="I30" s="13"/>
      <c r="J30" s="18"/>
      <c r="K30" s="13"/>
    </row>
  </sheetData>
  <mergeCells count="12">
    <mergeCell ref="E4:F4"/>
    <mergeCell ref="G4:I4"/>
    <mergeCell ref="E5:F5"/>
    <mergeCell ref="G5:I5"/>
    <mergeCell ref="E6:F6"/>
    <mergeCell ref="G6:I6"/>
    <mergeCell ref="E7:F7"/>
    <mergeCell ref="G7:I7"/>
    <mergeCell ref="A9:D9"/>
    <mergeCell ref="E9:G9"/>
    <mergeCell ref="H9:I9"/>
    <mergeCell ref="J9:K9"/>
  </mergeCells>
  <conditionalFormatting sqref="D11:E30">
    <cfRule type="expression" priority="2" aboveAverage="0" equalAverage="0" bottom="0" percent="0" rank="0" text="" dxfId="0">
      <formula>AND($C11&lt;&gt;"",D11="")</formula>
    </cfRule>
  </conditionalFormatting>
  <conditionalFormatting sqref="I11:I30">
    <cfRule type="expression" priority="3" aboveAverage="0" equalAverage="0" bottom="0" percent="0" rank="0" text="" dxfId="0">
      <formula>AND($C11&lt;&gt;"",$I11="")</formula>
    </cfRule>
  </conditionalFormatting>
  <conditionalFormatting sqref="J11:J30">
    <cfRule type="expression" priority="4" aboveAverage="0" equalAverage="0" bottom="0" percent="0" rank="0" text="" dxfId="1">
      <formula>$J11="Oui"</formula>
    </cfRule>
  </conditionalFormatting>
  <conditionalFormatting sqref="F11:F30">
    <cfRule type="expression" priority="5" aboveAverage="0" equalAverage="0" bottom="0" percent="0" rank="0" text="" dxfId="2">
      <formula>OR($F11="Non",$F11="À vérifier")</formula>
    </cfRule>
  </conditionalFormatting>
  <dataValidations count="2">
    <dataValidation allowBlank="true" errorStyle="stop" operator="between" showDropDown="false" showErrorMessage="false" showInputMessage="false" sqref="F11:F30" type="list">
      <formula1>"Oui,Non,À vérifier,Sans objet"</formula1>
      <formula2>0</formula2>
    </dataValidation>
    <dataValidation allowBlank="true" errorStyle="stop" operator="between" showDropDown="false" showErrorMessage="false" showInputMessage="false" sqref="J11:J30"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0"/>
    <col collapsed="false" customWidth="true" hidden="false" outlineLevel="0" max="3" min="3" style="0" width="16"/>
    <col collapsed="false" customWidth="true" hidden="false" outlineLevel="0" max="4" min="4" style="0" width="32"/>
    <col collapsed="false" customWidth="true" hidden="false" outlineLevel="0" max="5" min="5" style="0" width="12"/>
    <col collapsed="false" customWidth="true" hidden="false" outlineLevel="0" max="6" min="6" style="0" width="16"/>
    <col collapsed="false" customWidth="true" hidden="false" outlineLevel="0" max="7" min="7" style="0" width="34"/>
  </cols>
  <sheetData>
    <row r="1" customFormat="false" ht="21.75" hidden="false" customHeight="true" outlineLevel="0" collapsed="false">
      <c r="A1" s="1" t="s">
        <v>53</v>
      </c>
      <c r="B1" s="2"/>
      <c r="C1" s="2"/>
      <c r="D1" s="2"/>
      <c r="E1" s="2"/>
      <c r="F1" s="2"/>
      <c r="G1" s="2"/>
    </row>
    <row r="2" customFormat="false" ht="25.5" hidden="false" customHeight="true" outlineLevel="0" collapsed="false">
      <c r="A2" s="3" t="s">
        <v>54</v>
      </c>
    </row>
    <row r="3" customFormat="false" ht="15" hidden="false" customHeight="false" outlineLevel="0" collapsed="false">
      <c r="A3" s="10" t="s">
        <v>55</v>
      </c>
    </row>
    <row r="4" customFormat="false" ht="19.5" hidden="false" customHeight="true" outlineLevel="0" collapsed="false">
      <c r="B4" s="11" t="s">
        <v>56</v>
      </c>
      <c r="C4" s="13"/>
      <c r="D4" s="13"/>
      <c r="E4" s="13"/>
    </row>
    <row r="5" customFormat="false" ht="19.5" hidden="false" customHeight="true" outlineLevel="0" collapsed="false">
      <c r="B5" s="11" t="s">
        <v>57</v>
      </c>
      <c r="C5" s="13"/>
      <c r="D5" s="13"/>
      <c r="E5" s="13"/>
    </row>
    <row r="6" customFormat="false" ht="19.5" hidden="false" customHeight="true" outlineLevel="0" collapsed="false">
      <c r="B6" s="11" t="s">
        <v>58</v>
      </c>
      <c r="C6" s="13"/>
      <c r="D6" s="13"/>
      <c r="E6" s="13"/>
    </row>
    <row r="7" customFormat="false" ht="19.5" hidden="false" customHeight="true" outlineLevel="0" collapsed="false">
      <c r="B7" s="11" t="s">
        <v>59</v>
      </c>
      <c r="C7" s="13"/>
      <c r="D7" s="13"/>
      <c r="E7" s="13"/>
    </row>
    <row r="9" customFormat="false" ht="30" hidden="false" customHeight="true" outlineLevel="0" collapsed="false">
      <c r="A9" s="16" t="s">
        <v>42</v>
      </c>
      <c r="B9" s="16" t="s">
        <v>60</v>
      </c>
      <c r="C9" s="16" t="s">
        <v>61</v>
      </c>
      <c r="D9" s="16" t="s">
        <v>62</v>
      </c>
      <c r="E9" s="16" t="s">
        <v>63</v>
      </c>
      <c r="F9" s="16" t="s">
        <v>64</v>
      </c>
      <c r="G9" s="16" t="s">
        <v>65</v>
      </c>
    </row>
    <row r="10" customFormat="false" ht="21.75" hidden="false" customHeight="true" outlineLevel="0" collapsed="false">
      <c r="A10" s="17" t="n">
        <v>1</v>
      </c>
      <c r="B10" s="13" t="s">
        <v>66</v>
      </c>
      <c r="C10" s="18"/>
      <c r="D10" s="13"/>
      <c r="E10" s="19"/>
      <c r="F10" s="18"/>
      <c r="G10" s="13"/>
    </row>
    <row r="11" customFormat="false" ht="21.75" hidden="false" customHeight="true" outlineLevel="0" collapsed="false">
      <c r="A11" s="17" t="n">
        <v>2</v>
      </c>
      <c r="B11" s="13" t="s">
        <v>67</v>
      </c>
      <c r="C11" s="18"/>
      <c r="D11" s="13"/>
      <c r="E11" s="19"/>
      <c r="F11" s="18"/>
      <c r="G11" s="13"/>
    </row>
    <row r="12" customFormat="false" ht="31.5" hidden="false" customHeight="true" outlineLevel="0" collapsed="false">
      <c r="A12" s="17" t="n">
        <v>3</v>
      </c>
      <c r="B12" s="13" t="s">
        <v>68</v>
      </c>
      <c r="C12" s="18"/>
      <c r="D12" s="13"/>
      <c r="E12" s="19"/>
      <c r="F12" s="18"/>
      <c r="G12" s="13"/>
    </row>
    <row r="13" customFormat="false" ht="21.75" hidden="false" customHeight="true" outlineLevel="0" collapsed="false">
      <c r="A13" s="17" t="n">
        <v>4</v>
      </c>
      <c r="B13" s="13" t="s">
        <v>69</v>
      </c>
      <c r="C13" s="18"/>
      <c r="D13" s="13"/>
      <c r="E13" s="19"/>
      <c r="F13" s="18"/>
      <c r="G13" s="13"/>
    </row>
    <row r="14" customFormat="false" ht="21.75" hidden="false" customHeight="true" outlineLevel="0" collapsed="false">
      <c r="A14" s="17" t="n">
        <v>5</v>
      </c>
      <c r="B14" s="13" t="s">
        <v>70</v>
      </c>
      <c r="C14" s="18"/>
      <c r="D14" s="13"/>
      <c r="E14" s="19"/>
      <c r="F14" s="18"/>
      <c r="G14" s="13"/>
    </row>
    <row r="15" customFormat="false" ht="21.75" hidden="false" customHeight="true" outlineLevel="0" collapsed="false">
      <c r="A15" s="17" t="n">
        <v>6</v>
      </c>
      <c r="B15" s="13" t="s">
        <v>71</v>
      </c>
      <c r="C15" s="18"/>
      <c r="D15" s="13"/>
      <c r="E15" s="19"/>
      <c r="F15" s="18"/>
      <c r="G15" s="13"/>
    </row>
    <row r="16" customFormat="false" ht="21.75" hidden="false" customHeight="true" outlineLevel="0" collapsed="false">
      <c r="A16" s="17" t="n">
        <v>7</v>
      </c>
      <c r="B16" s="13"/>
      <c r="C16" s="18"/>
      <c r="D16" s="13"/>
      <c r="E16" s="19"/>
      <c r="F16" s="18"/>
      <c r="G16" s="13"/>
    </row>
    <row r="17" customFormat="false" ht="21.75" hidden="false" customHeight="true" outlineLevel="0" collapsed="false">
      <c r="A17" s="17" t="n">
        <v>8</v>
      </c>
      <c r="B17" s="13"/>
      <c r="C17" s="18"/>
      <c r="D17" s="13"/>
      <c r="E17" s="19"/>
      <c r="F17" s="18"/>
      <c r="G17" s="13"/>
    </row>
    <row r="18" customFormat="false" ht="21.75" hidden="false" customHeight="true" outlineLevel="0" collapsed="false">
      <c r="A18" s="17" t="n">
        <v>9</v>
      </c>
      <c r="B18" s="13"/>
      <c r="C18" s="18"/>
      <c r="D18" s="13"/>
      <c r="E18" s="19"/>
      <c r="F18" s="18"/>
      <c r="G18" s="13"/>
    </row>
    <row r="19" customFormat="false" ht="21.75" hidden="false" customHeight="true" outlineLevel="0" collapsed="false">
      <c r="A19" s="17" t="n">
        <v>10</v>
      </c>
      <c r="B19" s="13"/>
      <c r="C19" s="18"/>
      <c r="D19" s="13"/>
      <c r="E19" s="19"/>
      <c r="F19" s="18"/>
      <c r="G19" s="13"/>
    </row>
    <row r="21" customFormat="false" ht="15" hidden="false" customHeight="true" outlineLevel="0" collapsed="false">
      <c r="B21" s="16" t="s">
        <v>72</v>
      </c>
      <c r="C21" s="16" t="s">
        <v>73</v>
      </c>
      <c r="D21" s="16"/>
      <c r="E21" s="16"/>
    </row>
    <row r="22" customFormat="false" ht="15" hidden="false" customHeight="false" outlineLevel="0" collapsed="false">
      <c r="B22" s="11" t="s">
        <v>74</v>
      </c>
      <c r="C22" s="12" t="n">
        <f aca="false">COUNTIF(C10:C19,"Conforme")+COUNTIF(C10:C19,"Sans objet")</f>
        <v>0</v>
      </c>
      <c r="D22" s="12"/>
      <c r="E22" s="12"/>
    </row>
    <row r="23" customFormat="false" ht="15" hidden="false" customHeight="false" outlineLevel="0" collapsed="false">
      <c r="B23" s="11" t="s">
        <v>75</v>
      </c>
      <c r="C23" s="12" t="n">
        <f aca="false">SUMPRODUCT((B10:B19&lt;&gt;"")*(((C10:C19="")+(C10:C19="À faire")+(C10:C19="Non conforme"))&gt;0))</f>
        <v>6</v>
      </c>
      <c r="D23" s="12"/>
      <c r="E23" s="12"/>
    </row>
    <row r="24" customFormat="false" ht="33.75" hidden="false" customHeight="true" outlineLevel="0" collapsed="false">
      <c r="B24" s="11" t="s">
        <v>76</v>
      </c>
      <c r="C24" s="12" t="str">
        <f aca="false">IF(C23=0,"Oui : toutes les dispositions planifiées sont satisfaites","Non : "&amp;C23&amp;" disposition(s) à faire ou non conforme(s)")</f>
        <v>Non : 6 disposition(s) à faire ou non conforme(s)</v>
      </c>
      <c r="D24" s="12"/>
      <c r="E24" s="12"/>
    </row>
    <row r="26" customFormat="false" ht="15" hidden="false" customHeight="true" outlineLevel="0" collapsed="false">
      <c r="B26" s="16" t="s">
        <v>77</v>
      </c>
      <c r="C26" s="16" t="s">
        <v>78</v>
      </c>
      <c r="D26" s="16"/>
      <c r="E26" s="16"/>
      <c r="F26" s="16"/>
      <c r="G26" s="16"/>
    </row>
    <row r="27" customFormat="false" ht="33.75" hidden="false" customHeight="true" outlineLevel="0" collapsed="false">
      <c r="B27" s="11" t="s">
        <v>79</v>
      </c>
      <c r="C27" s="13"/>
      <c r="D27" s="13"/>
      <c r="E27" s="13"/>
      <c r="F27" s="13"/>
      <c r="G27" s="13"/>
    </row>
    <row r="28" customFormat="false" ht="43.5" hidden="false" customHeight="true" outlineLevel="0" collapsed="false">
      <c r="B28" s="11" t="s">
        <v>80</v>
      </c>
      <c r="C28" s="13"/>
      <c r="D28" s="13"/>
      <c r="E28" s="13"/>
      <c r="F28" s="13"/>
      <c r="G28" s="13"/>
    </row>
    <row r="29" customFormat="false" ht="21.75" hidden="false" customHeight="true" outlineLevel="0" collapsed="false">
      <c r="B29" s="11" t="s">
        <v>81</v>
      </c>
      <c r="C29" s="13"/>
      <c r="D29" s="13"/>
      <c r="E29" s="13"/>
      <c r="F29" s="13"/>
      <c r="G29" s="13"/>
    </row>
    <row r="30" customFormat="false" ht="21.75" hidden="false" customHeight="true" outlineLevel="0" collapsed="false">
      <c r="B30" s="11" t="s">
        <v>82</v>
      </c>
      <c r="C30" s="13"/>
      <c r="D30" s="13"/>
      <c r="E30" s="13"/>
      <c r="F30" s="13"/>
      <c r="G30" s="13"/>
    </row>
    <row r="31" customFormat="false" ht="21.75" hidden="false" customHeight="true" outlineLevel="0" collapsed="false">
      <c r="B31" s="11" t="s">
        <v>83</v>
      </c>
      <c r="C31" s="13"/>
      <c r="D31" s="13"/>
      <c r="E31" s="13"/>
      <c r="F31" s="13"/>
      <c r="G31" s="13"/>
    </row>
    <row r="32" customFormat="false" ht="21.75" hidden="false" customHeight="true" outlineLevel="0" collapsed="false">
      <c r="B32" s="11" t="s">
        <v>84</v>
      </c>
      <c r="C32" s="13"/>
      <c r="D32" s="13"/>
      <c r="E32" s="13"/>
      <c r="F32" s="13"/>
      <c r="G32" s="13"/>
    </row>
    <row r="33" customFormat="false" ht="21.75" hidden="false" customHeight="true" outlineLevel="0" collapsed="false">
      <c r="B33" s="11" t="s">
        <v>85</v>
      </c>
      <c r="C33" s="20"/>
      <c r="D33" s="20"/>
      <c r="E33" s="20"/>
      <c r="F33" s="20"/>
      <c r="G33" s="20"/>
    </row>
    <row r="34" customFormat="false" ht="21.75" hidden="false" customHeight="true" outlineLevel="0" collapsed="false">
      <c r="B34" s="11" t="s">
        <v>86</v>
      </c>
      <c r="C34" s="21" t="str">
        <f aca="false">IF(C32="","",IF(C23=0,"Libération conforme à 8.6",IF(AND(C27="Oui",C29&lt;&gt;"",OR(C30="Oui",C30="Sans objet")),"Libération anticipée approuvée","Libération non justifiée : approbation ou accord manquant")))</f>
        <v/>
      </c>
      <c r="D34" s="21"/>
      <c r="E34" s="21"/>
      <c r="F34" s="21"/>
      <c r="G34" s="21"/>
    </row>
  </sheetData>
  <mergeCells count="17">
    <mergeCell ref="C4:E4"/>
    <mergeCell ref="C5:E5"/>
    <mergeCell ref="C6:E6"/>
    <mergeCell ref="C7:E7"/>
    <mergeCell ref="C21:E21"/>
    <mergeCell ref="C22:E22"/>
    <mergeCell ref="C23:E23"/>
    <mergeCell ref="C24:E24"/>
    <mergeCell ref="C26:G26"/>
    <mergeCell ref="C27:G27"/>
    <mergeCell ref="C28:G28"/>
    <mergeCell ref="C29:G29"/>
    <mergeCell ref="C30:G30"/>
    <mergeCell ref="C31:G31"/>
    <mergeCell ref="C32:G32"/>
    <mergeCell ref="C33:G33"/>
    <mergeCell ref="C34:G34"/>
  </mergeCells>
  <conditionalFormatting sqref="C10:C19">
    <cfRule type="expression" priority="2" aboveAverage="0" equalAverage="0" bottom="0" percent="0" rank="0" text="" dxfId="3">
      <formula>$C10="Conforme"</formula>
    </cfRule>
    <cfRule type="expression" priority="3" aboveAverage="0" equalAverage="0" bottom="0" percent="0" rank="0" text="" dxfId="2">
      <formula>$C10="Non conforme"</formula>
    </cfRule>
    <cfRule type="expression" priority="4" aboveAverage="0" equalAverage="0" bottom="0" percent="0" rank="0" text="" dxfId="4">
      <formula>$C10="À faire"</formula>
    </cfRule>
    <cfRule type="expression" priority="5" aboveAverage="0" equalAverage="0" bottom="0" percent="0" rank="0" text="" dxfId="0">
      <formula>AND($B10&lt;&gt;"",$C10="")</formula>
    </cfRule>
  </conditionalFormatting>
  <conditionalFormatting sqref="C34">
    <cfRule type="expression" priority="6" aboveAverage="0" equalAverage="0" bottom="0" percent="0" rank="0" text="" dxfId="2">
      <formula>LEFT($C$34,19)="Libération non just"</formula>
    </cfRule>
  </conditionalFormatting>
  <dataValidations count="3">
    <dataValidation allowBlank="true" errorStyle="stop" operator="between" showDropDown="false" showErrorMessage="false" showInputMessage="false" sqref="C10:C19" type="list">
      <formula1>"Conforme,Non conforme,À faire,Sans objet"</formula1>
      <formula2>0</formula2>
    </dataValidation>
    <dataValidation allowBlank="true" errorStyle="stop" operator="between" showDropDown="false" showErrorMessage="false" showInputMessage="false" sqref="C27" type="list">
      <formula1>"Oui,Non"</formula1>
      <formula2>0</formula2>
    </dataValidation>
    <dataValidation allowBlank="true" errorStyle="stop" operator="between" showDropDown="false" showErrorMessage="false" showInputMessage="false" sqref="C30" type="list">
      <formula1>"Oui,Non,Sans objet"</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13"/>
    <col collapsed="false" customWidth="true" hidden="false" outlineLevel="0" max="4" min="4" style="0" width="36"/>
    <col collapsed="false" customWidth="true" hidden="false" outlineLevel="0" max="5" min="5" style="0" width="32"/>
    <col collapsed="false" customWidth="true" hidden="false" outlineLevel="0" max="6" min="6" style="0" width="30"/>
    <col collapsed="false" customWidth="true" hidden="false" outlineLevel="0" max="7" min="7" style="0" width="13"/>
    <col collapsed="false" customWidth="true" hidden="false" outlineLevel="0" max="8" min="8" style="0" width="11"/>
    <col collapsed="false" customWidth="true" hidden="false" outlineLevel="0" max="10" min="9" style="0" width="13"/>
    <col collapsed="false" customWidth="true" hidden="false" outlineLevel="0" max="11" min="11" style="0" width="22"/>
    <col collapsed="false" customWidth="true" hidden="false" outlineLevel="0" max="12" min="12" style="0" width="32"/>
  </cols>
  <sheetData>
    <row r="1" customFormat="false" ht="21.75" hidden="false" customHeight="true" outlineLevel="0" collapsed="false">
      <c r="A1" s="1" t="s">
        <v>87</v>
      </c>
      <c r="B1" s="2"/>
      <c r="C1" s="2"/>
      <c r="D1" s="2"/>
      <c r="E1" s="2"/>
      <c r="F1" s="2"/>
      <c r="G1" s="2"/>
      <c r="H1" s="2"/>
      <c r="I1" s="2"/>
      <c r="J1" s="2"/>
      <c r="K1" s="2"/>
      <c r="L1" s="2"/>
    </row>
    <row r="2" customFormat="false" ht="25.5" hidden="false" customHeight="true" outlineLevel="0" collapsed="false">
      <c r="A2" s="3" t="s">
        <v>88</v>
      </c>
    </row>
    <row r="3" customFormat="false" ht="15" hidden="false" customHeight="false" outlineLevel="0" collapsed="false">
      <c r="A3" s="10" t="s">
        <v>89</v>
      </c>
    </row>
    <row r="4" customFormat="false" ht="15" hidden="false" customHeight="false" outlineLevel="0" collapsed="false">
      <c r="B4" s="11" t="s">
        <v>90</v>
      </c>
      <c r="C4" s="22" t="n">
        <f aca="true">TODAY()</f>
        <v>46316</v>
      </c>
      <c r="D4" s="23" t="s">
        <v>91</v>
      </c>
    </row>
    <row r="5" customFormat="false" ht="18" hidden="false" customHeight="true" outlineLevel="0" collapsed="false">
      <c r="B5" s="11" t="s">
        <v>92</v>
      </c>
      <c r="C5" s="12" t="n">
        <f aca="false">COUNTA(B11:B22)</f>
        <v>0</v>
      </c>
    </row>
    <row r="6" customFormat="false" ht="18" hidden="false" customHeight="true" outlineLevel="0" collapsed="false">
      <c r="B6" s="11" t="s">
        <v>93</v>
      </c>
      <c r="C6" s="12" t="n">
        <f aca="false">COUNTIF(J11:J22,"En retard")</f>
        <v>0</v>
      </c>
    </row>
    <row r="7" customFormat="false" ht="30" hidden="false" customHeight="true" outlineLevel="0" collapsed="false">
      <c r="B7" s="11" t="s">
        <v>94</v>
      </c>
      <c r="C7" s="12" t="n">
        <f aca="false">COUNTIF(J11:J22,"À préparer")</f>
        <v>0</v>
      </c>
    </row>
    <row r="8" customFormat="false" ht="18" hidden="false" customHeight="true" outlineLevel="0" collapsed="false">
      <c r="B8" s="11" t="s">
        <v>95</v>
      </c>
      <c r="C8" s="12" t="n">
        <f aca="false">COUNTIF(J11:J22,"À planifier")</f>
        <v>0</v>
      </c>
    </row>
    <row r="9" customFormat="false" ht="19.5" hidden="false" customHeight="true" outlineLevel="0" collapsed="false">
      <c r="A9" s="14" t="s">
        <v>96</v>
      </c>
      <c r="B9" s="14"/>
      <c r="C9" s="14"/>
      <c r="D9" s="14"/>
      <c r="E9" s="15" t="s">
        <v>97</v>
      </c>
      <c r="F9" s="15"/>
      <c r="G9" s="14" t="s">
        <v>98</v>
      </c>
      <c r="H9" s="14"/>
      <c r="I9" s="14"/>
      <c r="J9" s="14"/>
      <c r="K9" s="15" t="s">
        <v>99</v>
      </c>
      <c r="L9" s="15"/>
    </row>
    <row r="10" customFormat="false" ht="48" hidden="false" customHeight="true" outlineLevel="0" collapsed="false">
      <c r="A10" s="16" t="s">
        <v>42</v>
      </c>
      <c r="B10" s="16" t="s">
        <v>100</v>
      </c>
      <c r="C10" s="16" t="s">
        <v>101</v>
      </c>
      <c r="D10" s="16" t="s">
        <v>102</v>
      </c>
      <c r="E10" s="16" t="s">
        <v>103</v>
      </c>
      <c r="F10" s="16" t="s">
        <v>104</v>
      </c>
      <c r="G10" s="16" t="s">
        <v>105</v>
      </c>
      <c r="H10" s="16" t="s">
        <v>106</v>
      </c>
      <c r="I10" s="16" t="s">
        <v>107</v>
      </c>
      <c r="J10" s="16" t="s">
        <v>108</v>
      </c>
      <c r="K10" s="16" t="s">
        <v>109</v>
      </c>
      <c r="L10" s="16" t="s">
        <v>110</v>
      </c>
    </row>
    <row r="11" customFormat="false" ht="30" hidden="false" customHeight="true" outlineLevel="0" collapsed="false">
      <c r="A11" s="17" t="n">
        <v>1</v>
      </c>
      <c r="B11" s="13"/>
      <c r="C11" s="18"/>
      <c r="D11" s="13"/>
      <c r="E11" s="13"/>
      <c r="F11" s="13"/>
      <c r="G11" s="19"/>
      <c r="H11" s="24"/>
      <c r="I11" s="25" t="str">
        <f aca="false">IF(OR(G11="",H11=""),"",EDATE(G11,H11))</f>
        <v/>
      </c>
      <c r="J11" s="26" t="str">
        <f aca="false">IF(B11="","",IF(I11="","À planifier",IF(I11&lt;$C$4,"En retard",IF(I11&lt;$C$4+60,"À préparer","À jour"))))</f>
        <v/>
      </c>
      <c r="K11" s="13"/>
      <c r="L11" s="13"/>
    </row>
    <row r="12" customFormat="false" ht="30" hidden="false" customHeight="true" outlineLevel="0" collapsed="false">
      <c r="A12" s="17" t="n">
        <v>2</v>
      </c>
      <c r="B12" s="13"/>
      <c r="C12" s="18"/>
      <c r="D12" s="13"/>
      <c r="E12" s="13"/>
      <c r="F12" s="13"/>
      <c r="G12" s="19"/>
      <c r="H12" s="24"/>
      <c r="I12" s="25" t="str">
        <f aca="false">IF(OR(G12="",H12=""),"",EDATE(G12,H12))</f>
        <v/>
      </c>
      <c r="J12" s="26" t="str">
        <f aca="false">IF(B12="","",IF(I12="","À planifier",IF(I12&lt;$C$4,"En retard",IF(I12&lt;$C$4+60,"À préparer","À jour"))))</f>
        <v/>
      </c>
      <c r="K12" s="13"/>
      <c r="L12" s="13"/>
    </row>
    <row r="13" customFormat="false" ht="30" hidden="false" customHeight="true" outlineLevel="0" collapsed="false">
      <c r="A13" s="17" t="n">
        <v>3</v>
      </c>
      <c r="B13" s="13"/>
      <c r="C13" s="18"/>
      <c r="D13" s="13"/>
      <c r="E13" s="13"/>
      <c r="F13" s="13"/>
      <c r="G13" s="19"/>
      <c r="H13" s="24"/>
      <c r="I13" s="25" t="str">
        <f aca="false">IF(OR(G13="",H13=""),"",EDATE(G13,H13))</f>
        <v/>
      </c>
      <c r="J13" s="26" t="str">
        <f aca="false">IF(B13="","",IF(I13="","À planifier",IF(I13&lt;$C$4,"En retard",IF(I13&lt;$C$4+60,"À préparer","À jour"))))</f>
        <v/>
      </c>
      <c r="K13" s="13"/>
      <c r="L13" s="13"/>
    </row>
    <row r="14" customFormat="false" ht="30" hidden="false" customHeight="true" outlineLevel="0" collapsed="false">
      <c r="A14" s="17" t="n">
        <v>4</v>
      </c>
      <c r="B14" s="13"/>
      <c r="C14" s="18"/>
      <c r="D14" s="13"/>
      <c r="E14" s="13"/>
      <c r="F14" s="13"/>
      <c r="G14" s="19"/>
      <c r="H14" s="24"/>
      <c r="I14" s="25" t="str">
        <f aca="false">IF(OR(G14="",H14=""),"",EDATE(G14,H14))</f>
        <v/>
      </c>
      <c r="J14" s="26" t="str">
        <f aca="false">IF(B14="","",IF(I14="","À planifier",IF(I14&lt;$C$4,"En retard",IF(I14&lt;$C$4+60,"À préparer","À jour"))))</f>
        <v/>
      </c>
      <c r="K14" s="13"/>
      <c r="L14" s="13"/>
    </row>
    <row r="15" customFormat="false" ht="30" hidden="false" customHeight="true" outlineLevel="0" collapsed="false">
      <c r="A15" s="17" t="n">
        <v>5</v>
      </c>
      <c r="B15" s="13"/>
      <c r="C15" s="18"/>
      <c r="D15" s="13"/>
      <c r="E15" s="13"/>
      <c r="F15" s="13"/>
      <c r="G15" s="19"/>
      <c r="H15" s="24"/>
      <c r="I15" s="25" t="str">
        <f aca="false">IF(OR(G15="",H15=""),"",EDATE(G15,H15))</f>
        <v/>
      </c>
      <c r="J15" s="26" t="str">
        <f aca="false">IF(B15="","",IF(I15="","À planifier",IF(I15&lt;$C$4,"En retard",IF(I15&lt;$C$4+60,"À préparer","À jour"))))</f>
        <v/>
      </c>
      <c r="K15" s="13"/>
      <c r="L15" s="13"/>
    </row>
    <row r="16" customFormat="false" ht="30" hidden="false" customHeight="true" outlineLevel="0" collapsed="false">
      <c r="A16" s="17" t="n">
        <v>6</v>
      </c>
      <c r="B16" s="13"/>
      <c r="C16" s="18"/>
      <c r="D16" s="13"/>
      <c r="E16" s="13"/>
      <c r="F16" s="13"/>
      <c r="G16" s="19"/>
      <c r="H16" s="24"/>
      <c r="I16" s="25" t="str">
        <f aca="false">IF(OR(G16="",H16=""),"",EDATE(G16,H16))</f>
        <v/>
      </c>
      <c r="J16" s="26" t="str">
        <f aca="false">IF(B16="","",IF(I16="","À planifier",IF(I16&lt;$C$4,"En retard",IF(I16&lt;$C$4+60,"À préparer","À jour"))))</f>
        <v/>
      </c>
      <c r="K16" s="13"/>
      <c r="L16" s="13"/>
    </row>
    <row r="17" customFormat="false" ht="30" hidden="false" customHeight="true" outlineLevel="0" collapsed="false">
      <c r="A17" s="17" t="n">
        <v>7</v>
      </c>
      <c r="B17" s="13"/>
      <c r="C17" s="18"/>
      <c r="D17" s="13"/>
      <c r="E17" s="13"/>
      <c r="F17" s="13"/>
      <c r="G17" s="19"/>
      <c r="H17" s="24"/>
      <c r="I17" s="25" t="str">
        <f aca="false">IF(OR(G17="",H17=""),"",EDATE(G17,H17))</f>
        <v/>
      </c>
      <c r="J17" s="26" t="str">
        <f aca="false">IF(B17="","",IF(I17="","À planifier",IF(I17&lt;$C$4,"En retard",IF(I17&lt;$C$4+60,"À préparer","À jour"))))</f>
        <v/>
      </c>
      <c r="K17" s="13"/>
      <c r="L17" s="13"/>
    </row>
    <row r="18" customFormat="false" ht="30" hidden="false" customHeight="true" outlineLevel="0" collapsed="false">
      <c r="A18" s="17" t="n">
        <v>8</v>
      </c>
      <c r="B18" s="13"/>
      <c r="C18" s="18"/>
      <c r="D18" s="13"/>
      <c r="E18" s="13"/>
      <c r="F18" s="13"/>
      <c r="G18" s="19"/>
      <c r="H18" s="24"/>
      <c r="I18" s="25" t="str">
        <f aca="false">IF(OR(G18="",H18=""),"",EDATE(G18,H18))</f>
        <v/>
      </c>
      <c r="J18" s="26" t="str">
        <f aca="false">IF(B18="","",IF(I18="","À planifier",IF(I18&lt;$C$4,"En retard",IF(I18&lt;$C$4+60,"À préparer","À jour"))))</f>
        <v/>
      </c>
      <c r="K18" s="13"/>
      <c r="L18" s="13"/>
    </row>
    <row r="19" customFormat="false" ht="30" hidden="false" customHeight="true" outlineLevel="0" collapsed="false">
      <c r="A19" s="17" t="n">
        <v>9</v>
      </c>
      <c r="B19" s="13"/>
      <c r="C19" s="18"/>
      <c r="D19" s="13"/>
      <c r="E19" s="13"/>
      <c r="F19" s="13"/>
      <c r="G19" s="19"/>
      <c r="H19" s="24"/>
      <c r="I19" s="25" t="str">
        <f aca="false">IF(OR(G19="",H19=""),"",EDATE(G19,H19))</f>
        <v/>
      </c>
      <c r="J19" s="26" t="str">
        <f aca="false">IF(B19="","",IF(I19="","À planifier",IF(I19&lt;$C$4,"En retard",IF(I19&lt;$C$4+60,"À préparer","À jour"))))</f>
        <v/>
      </c>
      <c r="K19" s="13"/>
      <c r="L19" s="13"/>
    </row>
    <row r="20" customFormat="false" ht="30" hidden="false" customHeight="true" outlineLevel="0" collapsed="false">
      <c r="A20" s="17" t="n">
        <v>10</v>
      </c>
      <c r="B20" s="13"/>
      <c r="C20" s="18"/>
      <c r="D20" s="13"/>
      <c r="E20" s="13"/>
      <c r="F20" s="13"/>
      <c r="G20" s="19"/>
      <c r="H20" s="24"/>
      <c r="I20" s="25" t="str">
        <f aca="false">IF(OR(G20="",H20=""),"",EDATE(G20,H20))</f>
        <v/>
      </c>
      <c r="J20" s="26" t="str">
        <f aca="false">IF(B20="","",IF(I20="","À planifier",IF(I20&lt;$C$4,"En retard",IF(I20&lt;$C$4+60,"À préparer","À jour"))))</f>
        <v/>
      </c>
      <c r="K20" s="13"/>
      <c r="L20" s="13"/>
    </row>
    <row r="21" customFormat="false" ht="30" hidden="false" customHeight="true" outlineLevel="0" collapsed="false">
      <c r="A21" s="17" t="n">
        <v>11</v>
      </c>
      <c r="B21" s="13"/>
      <c r="C21" s="18"/>
      <c r="D21" s="13"/>
      <c r="E21" s="13"/>
      <c r="F21" s="13"/>
      <c r="G21" s="19"/>
      <c r="H21" s="24"/>
      <c r="I21" s="25" t="str">
        <f aca="false">IF(OR(G21="",H21=""),"",EDATE(G21,H21))</f>
        <v/>
      </c>
      <c r="J21" s="26" t="str">
        <f aca="false">IF(B21="","",IF(I21="","À planifier",IF(I21&lt;$C$4,"En retard",IF(I21&lt;$C$4+60,"À préparer","À jour"))))</f>
        <v/>
      </c>
      <c r="K21" s="13"/>
      <c r="L21" s="13"/>
    </row>
    <row r="22" customFormat="false" ht="30" hidden="false" customHeight="true" outlineLevel="0" collapsed="false">
      <c r="A22" s="17" t="n">
        <v>12</v>
      </c>
      <c r="B22" s="13"/>
      <c r="C22" s="18"/>
      <c r="D22" s="13"/>
      <c r="E22" s="13"/>
      <c r="F22" s="13"/>
      <c r="G22" s="19"/>
      <c r="H22" s="24"/>
      <c r="I22" s="25" t="str">
        <f aca="false">IF(OR(G22="",H22=""),"",EDATE(G22,H22))</f>
        <v/>
      </c>
      <c r="J22" s="26" t="str">
        <f aca="false">IF(B22="","",IF(I22="","À planifier",IF(I22&lt;$C$4,"En retard",IF(I22&lt;$C$4+60,"À préparer","À jour"))))</f>
        <v/>
      </c>
      <c r="K22" s="13"/>
      <c r="L22" s="13"/>
    </row>
  </sheetData>
  <mergeCells count="4">
    <mergeCell ref="A9:D9"/>
    <mergeCell ref="E9:F9"/>
    <mergeCell ref="G9:J9"/>
    <mergeCell ref="K9:L9"/>
  </mergeCells>
  <conditionalFormatting sqref="J11:J22">
    <cfRule type="expression" priority="2" aboveAverage="0" equalAverage="0" bottom="0" percent="0" rank="0" text="" dxfId="3">
      <formula>$J11="À jour"</formula>
    </cfRule>
    <cfRule type="expression" priority="3" aboveAverage="0" equalAverage="0" bottom="0" percent="0" rank="0" text="" dxfId="4">
      <formula>$J11="À préparer"</formula>
    </cfRule>
    <cfRule type="expression" priority="4" aboveAverage="0" equalAverage="0" bottom="0" percent="0" rank="0" text="" dxfId="2">
      <formula>OR($J11="En retard",$J11="À planifier")</formula>
    </cfRule>
  </conditionalFormatting>
  <dataValidations count="1">
    <dataValidation allowBlank="true" errorStyle="stop" operator="between" showDropDown="false" showErrorMessage="false" showInputMessage="false" sqref="C11:C22" type="list">
      <formula1>"Interne,Sous-traité"</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30"/>
    <col collapsed="false" customWidth="true" hidden="false" outlineLevel="0" max="5" min="4" style="0" width="28"/>
    <col collapsed="false" customWidth="true" hidden="false" outlineLevel="0" max="6" min="6" style="0" width="12"/>
    <col collapsed="false" customWidth="true" hidden="false" outlineLevel="0" max="7" min="7" style="0" width="24"/>
    <col collapsed="false" customWidth="true" hidden="false" outlineLevel="0" max="8" min="8" style="0" width="28"/>
    <col collapsed="false" customWidth="true" hidden="false" outlineLevel="0" max="9" min="9" style="0" width="34"/>
    <col collapsed="false" customWidth="true" hidden="false" outlineLevel="0" max="10" min="10" style="0" width="10"/>
    <col collapsed="false" customWidth="true" hidden="false" outlineLevel="0" max="11" min="11" style="0" width="20"/>
  </cols>
  <sheetData>
    <row r="1" customFormat="false" ht="21.75" hidden="false" customHeight="true" outlineLevel="0" collapsed="false">
      <c r="A1" s="1" t="s">
        <v>26</v>
      </c>
      <c r="B1" s="2"/>
      <c r="C1" s="2"/>
      <c r="D1" s="2"/>
      <c r="E1" s="2"/>
      <c r="F1" s="2"/>
      <c r="G1" s="2"/>
      <c r="H1" s="2"/>
      <c r="I1" s="2"/>
      <c r="J1" s="2"/>
      <c r="K1" s="2"/>
    </row>
    <row r="2" customFormat="false" ht="25.5" hidden="false" customHeight="true" outlineLevel="0" collapsed="false">
      <c r="A2" s="3" t="s">
        <v>111</v>
      </c>
    </row>
    <row r="3" customFormat="false" ht="15" hidden="false" customHeight="false" outlineLevel="0" collapsed="false">
      <c r="A3" s="10" t="s">
        <v>112</v>
      </c>
    </row>
    <row r="4" customFormat="false" ht="18" hidden="false" customHeight="true" outlineLevel="0" collapsed="false">
      <c r="B4" s="11" t="s">
        <v>29</v>
      </c>
      <c r="C4" s="12" t="n">
        <f aca="false">COUNTA(C11:C30)</f>
        <v>6</v>
      </c>
      <c r="E4" s="11" t="s">
        <v>30</v>
      </c>
      <c r="F4" s="11"/>
      <c r="G4" s="13" t="s">
        <v>113</v>
      </c>
      <c r="H4" s="13"/>
      <c r="I4" s="13"/>
    </row>
    <row r="5" customFormat="false" ht="18" hidden="false" customHeight="true" outlineLevel="0" collapsed="false">
      <c r="B5" s="11" t="s">
        <v>31</v>
      </c>
      <c r="C5" s="12" t="n">
        <f aca="false">COUNTIF(J11:J30,"Oui")</f>
        <v>5</v>
      </c>
      <c r="E5" s="11" t="s">
        <v>32</v>
      </c>
      <c r="F5" s="11"/>
      <c r="G5" s="13" t="s">
        <v>114</v>
      </c>
      <c r="H5" s="13"/>
      <c r="I5" s="13"/>
    </row>
    <row r="6" customFormat="false" ht="18" hidden="false" customHeight="true" outlineLevel="0" collapsed="false">
      <c r="B6" s="11" t="s">
        <v>33</v>
      </c>
      <c r="C6" s="12" t="n">
        <f aca="false">SUMPRODUCT((C11:C30&lt;&gt;"")*(D11:D30=""))</f>
        <v>0</v>
      </c>
      <c r="E6" s="11" t="s">
        <v>34</v>
      </c>
      <c r="F6" s="11"/>
      <c r="G6" s="13" t="s">
        <v>115</v>
      </c>
      <c r="H6" s="13"/>
      <c r="I6" s="13"/>
    </row>
    <row r="7" customFormat="false" ht="18" hidden="false" customHeight="true" outlineLevel="0" collapsed="false">
      <c r="B7" s="11" t="s">
        <v>35</v>
      </c>
      <c r="C7" s="12" t="n">
        <f aca="false">SUMPRODUCT((C11:C30&lt;&gt;"")*(E11:E30=""))</f>
        <v>0</v>
      </c>
      <c r="E7" s="11" t="s">
        <v>36</v>
      </c>
      <c r="F7" s="11"/>
      <c r="G7" s="13" t="s">
        <v>116</v>
      </c>
      <c r="H7" s="13"/>
      <c r="I7" s="13"/>
    </row>
    <row r="8" customFormat="false" ht="30" hidden="false" customHeight="true" outlineLevel="0" collapsed="false">
      <c r="B8" s="11" t="s">
        <v>37</v>
      </c>
      <c r="C8" s="12" t="n">
        <f aca="false">SUMPRODUCT((C11:C30&lt;&gt;"")*(I11:I30=""))</f>
        <v>0</v>
      </c>
    </row>
    <row r="9" customFormat="false" ht="19.5" hidden="false" customHeight="true" outlineLevel="0" collapsed="false">
      <c r="A9" s="14" t="s">
        <v>38</v>
      </c>
      <c r="B9" s="14"/>
      <c r="C9" s="14"/>
      <c r="D9" s="14"/>
      <c r="E9" s="15" t="s">
        <v>39</v>
      </c>
      <c r="F9" s="15"/>
      <c r="G9" s="15"/>
      <c r="H9" s="14" t="s">
        <v>40</v>
      </c>
      <c r="I9" s="14"/>
      <c r="J9" s="15" t="s">
        <v>41</v>
      </c>
      <c r="K9" s="15"/>
    </row>
    <row r="10" customFormat="false" ht="43.5" hidden="false" customHeight="true" outlineLevel="0" collapsed="false">
      <c r="A10" s="16" t="s">
        <v>42</v>
      </c>
      <c r="B10" s="16" t="s">
        <v>43</v>
      </c>
      <c r="C10" s="16" t="s">
        <v>44</v>
      </c>
      <c r="D10" s="16" t="s">
        <v>45</v>
      </c>
      <c r="E10" s="16" t="s">
        <v>46</v>
      </c>
      <c r="F10" s="16" t="s">
        <v>47</v>
      </c>
      <c r="G10" s="16" t="s">
        <v>48</v>
      </c>
      <c r="H10" s="16" t="s">
        <v>49</v>
      </c>
      <c r="I10" s="16" t="s">
        <v>50</v>
      </c>
      <c r="J10" s="16" t="s">
        <v>51</v>
      </c>
      <c r="K10" s="16" t="s">
        <v>52</v>
      </c>
    </row>
    <row r="11" customFormat="false" ht="30.75" hidden="false" customHeight="true" outlineLevel="0" collapsed="false">
      <c r="A11" s="17" t="n">
        <v>1</v>
      </c>
      <c r="B11" s="13" t="s">
        <v>117</v>
      </c>
      <c r="C11" s="13" t="s">
        <v>118</v>
      </c>
      <c r="D11" s="13" t="s">
        <v>119</v>
      </c>
      <c r="E11" s="13" t="s">
        <v>120</v>
      </c>
      <c r="F11" s="18" t="s">
        <v>121</v>
      </c>
      <c r="G11" s="13" t="s">
        <v>122</v>
      </c>
      <c r="H11" s="13" t="s">
        <v>123</v>
      </c>
      <c r="I11" s="13" t="s">
        <v>124</v>
      </c>
      <c r="J11" s="18" t="s">
        <v>125</v>
      </c>
      <c r="K11" s="13" t="s">
        <v>126</v>
      </c>
    </row>
    <row r="12" customFormat="false" ht="43.5" hidden="false" customHeight="true" outlineLevel="0" collapsed="false">
      <c r="A12" s="17" t="n">
        <v>2</v>
      </c>
      <c r="B12" s="13" t="s">
        <v>127</v>
      </c>
      <c r="C12" s="13" t="s">
        <v>128</v>
      </c>
      <c r="D12" s="13" t="s">
        <v>129</v>
      </c>
      <c r="E12" s="13" t="s">
        <v>130</v>
      </c>
      <c r="F12" s="18" t="s">
        <v>125</v>
      </c>
      <c r="G12" s="13" t="s">
        <v>131</v>
      </c>
      <c r="H12" s="13" t="s">
        <v>132</v>
      </c>
      <c r="I12" s="13" t="s">
        <v>133</v>
      </c>
      <c r="J12" s="18" t="s">
        <v>134</v>
      </c>
      <c r="K12" s="13" t="s">
        <v>135</v>
      </c>
    </row>
    <row r="13" customFormat="false" ht="43.5" hidden="false" customHeight="true" outlineLevel="0" collapsed="false">
      <c r="A13" s="17" t="n">
        <v>3</v>
      </c>
      <c r="B13" s="13" t="s">
        <v>136</v>
      </c>
      <c r="C13" s="13" t="s">
        <v>137</v>
      </c>
      <c r="D13" s="13" t="s">
        <v>138</v>
      </c>
      <c r="E13" s="13" t="s">
        <v>139</v>
      </c>
      <c r="F13" s="18" t="s">
        <v>125</v>
      </c>
      <c r="G13" s="13" t="s">
        <v>140</v>
      </c>
      <c r="H13" s="13" t="s">
        <v>132</v>
      </c>
      <c r="I13" s="13" t="s">
        <v>141</v>
      </c>
      <c r="J13" s="18" t="s">
        <v>125</v>
      </c>
      <c r="K13" s="13" t="s">
        <v>142</v>
      </c>
    </row>
    <row r="14" customFormat="false" ht="43.5" hidden="false" customHeight="true" outlineLevel="0" collapsed="false">
      <c r="A14" s="17" t="n">
        <v>4</v>
      </c>
      <c r="B14" s="13" t="s">
        <v>143</v>
      </c>
      <c r="C14" s="13" t="s">
        <v>144</v>
      </c>
      <c r="D14" s="13" t="s">
        <v>145</v>
      </c>
      <c r="E14" s="13" t="s">
        <v>146</v>
      </c>
      <c r="F14" s="18" t="s">
        <v>125</v>
      </c>
      <c r="G14" s="13" t="s">
        <v>122</v>
      </c>
      <c r="H14" s="13" t="s">
        <v>147</v>
      </c>
      <c r="I14" s="13" t="s">
        <v>148</v>
      </c>
      <c r="J14" s="18" t="s">
        <v>125</v>
      </c>
      <c r="K14" s="13" t="s">
        <v>149</v>
      </c>
    </row>
    <row r="15" customFormat="false" ht="30.75" hidden="false" customHeight="true" outlineLevel="0" collapsed="false">
      <c r="A15" s="17" t="n">
        <v>5</v>
      </c>
      <c r="B15" s="13" t="s">
        <v>150</v>
      </c>
      <c r="C15" s="13" t="s">
        <v>151</v>
      </c>
      <c r="D15" s="13" t="s">
        <v>152</v>
      </c>
      <c r="E15" s="13" t="s">
        <v>153</v>
      </c>
      <c r="F15" s="18" t="s">
        <v>125</v>
      </c>
      <c r="G15" s="13" t="s">
        <v>154</v>
      </c>
      <c r="H15" s="13" t="s">
        <v>155</v>
      </c>
      <c r="I15" s="13" t="s">
        <v>156</v>
      </c>
      <c r="J15" s="18" t="s">
        <v>125</v>
      </c>
      <c r="K15" s="13" t="s">
        <v>149</v>
      </c>
    </row>
    <row r="16" customFormat="false" ht="30.75" hidden="false" customHeight="true" outlineLevel="0" collapsed="false">
      <c r="A16" s="17" t="n">
        <v>6</v>
      </c>
      <c r="B16" s="13" t="s">
        <v>157</v>
      </c>
      <c r="C16" s="13" t="s">
        <v>158</v>
      </c>
      <c r="D16" s="13" t="s">
        <v>159</v>
      </c>
      <c r="E16" s="13" t="s">
        <v>160</v>
      </c>
      <c r="F16" s="18" t="s">
        <v>121</v>
      </c>
      <c r="G16" s="13" t="s">
        <v>122</v>
      </c>
      <c r="H16" s="13" t="s">
        <v>161</v>
      </c>
      <c r="I16" s="13" t="s">
        <v>162</v>
      </c>
      <c r="J16" s="18" t="s">
        <v>125</v>
      </c>
      <c r="K16" s="13" t="s">
        <v>149</v>
      </c>
    </row>
    <row r="17" customFormat="false" ht="30" hidden="false" customHeight="true" outlineLevel="0" collapsed="false">
      <c r="A17" s="17" t="n">
        <v>7</v>
      </c>
      <c r="B17" s="13"/>
      <c r="C17" s="13"/>
      <c r="D17" s="13"/>
      <c r="E17" s="13"/>
      <c r="F17" s="18"/>
      <c r="G17" s="13"/>
      <c r="H17" s="13"/>
      <c r="I17" s="13"/>
      <c r="J17" s="18"/>
      <c r="K17" s="13"/>
    </row>
    <row r="18" customFormat="false" ht="30" hidden="false" customHeight="true" outlineLevel="0" collapsed="false">
      <c r="A18" s="17" t="n">
        <v>8</v>
      </c>
      <c r="B18" s="13"/>
      <c r="C18" s="13"/>
      <c r="D18" s="13"/>
      <c r="E18" s="13"/>
      <c r="F18" s="18"/>
      <c r="G18" s="13"/>
      <c r="H18" s="13"/>
      <c r="I18" s="13"/>
      <c r="J18" s="18"/>
      <c r="K18" s="13"/>
    </row>
    <row r="19" customFormat="false" ht="30" hidden="false" customHeight="true" outlineLevel="0" collapsed="false">
      <c r="A19" s="17" t="n">
        <v>9</v>
      </c>
      <c r="B19" s="13"/>
      <c r="C19" s="13"/>
      <c r="D19" s="13"/>
      <c r="E19" s="13"/>
      <c r="F19" s="18"/>
      <c r="G19" s="13"/>
      <c r="H19" s="13"/>
      <c r="I19" s="13"/>
      <c r="J19" s="18"/>
      <c r="K19" s="13"/>
    </row>
    <row r="20" customFormat="false" ht="30" hidden="false" customHeight="true" outlineLevel="0" collapsed="false">
      <c r="A20" s="17" t="n">
        <v>10</v>
      </c>
      <c r="B20" s="13"/>
      <c r="C20" s="13"/>
      <c r="D20" s="13"/>
      <c r="E20" s="13"/>
      <c r="F20" s="18"/>
      <c r="G20" s="13"/>
      <c r="H20" s="13"/>
      <c r="I20" s="13"/>
      <c r="J20" s="18"/>
      <c r="K20" s="13"/>
    </row>
  </sheetData>
  <mergeCells count="12">
    <mergeCell ref="E4:F4"/>
    <mergeCell ref="G4:I4"/>
    <mergeCell ref="E5:F5"/>
    <mergeCell ref="G5:I5"/>
    <mergeCell ref="E6:F6"/>
    <mergeCell ref="G6:I6"/>
    <mergeCell ref="E7:F7"/>
    <mergeCell ref="G7:I7"/>
    <mergeCell ref="A9:D9"/>
    <mergeCell ref="E9:G9"/>
    <mergeCell ref="H9:I9"/>
    <mergeCell ref="J9:K9"/>
  </mergeCells>
  <conditionalFormatting sqref="D11:E30">
    <cfRule type="expression" priority="2" aboveAverage="0" equalAverage="0" bottom="0" percent="0" rank="0" text="" dxfId="0">
      <formula>AND($C11&lt;&gt;"",D11="")</formula>
    </cfRule>
  </conditionalFormatting>
  <conditionalFormatting sqref="I11:I30">
    <cfRule type="expression" priority="3" aboveAverage="0" equalAverage="0" bottom="0" percent="0" rank="0" text="" dxfId="0">
      <formula>AND($C11&lt;&gt;"",$I11="")</formula>
    </cfRule>
  </conditionalFormatting>
  <conditionalFormatting sqref="J11:J30">
    <cfRule type="expression" priority="4" aboveAverage="0" equalAverage="0" bottom="0" percent="0" rank="0" text="" dxfId="1">
      <formula>$J11="Oui"</formula>
    </cfRule>
  </conditionalFormatting>
  <conditionalFormatting sqref="F11:F30">
    <cfRule type="expression" priority="5" aboveAverage="0" equalAverage="0" bottom="0" percent="0" rank="0" text="" dxfId="2">
      <formula>OR($F11="Non",$F11="À vérifier")</formula>
    </cfRule>
  </conditionalFormatting>
  <dataValidations count="2">
    <dataValidation allowBlank="true" errorStyle="stop" operator="between" showDropDown="false" showErrorMessage="false" showInputMessage="false" sqref="F11:F30" type="list">
      <formula1>"Oui,Non,À vérifier,Sans objet"</formula1>
      <formula2>0</formula2>
    </dataValidation>
    <dataValidation allowBlank="true" errorStyle="stop" operator="between" showDropDown="false" showErrorMessage="false" showInputMessage="false" sqref="J11:J30"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0"/>
    <col collapsed="false" customWidth="true" hidden="false" outlineLevel="0" max="3" min="3" style="0" width="16"/>
    <col collapsed="false" customWidth="true" hidden="false" outlineLevel="0" max="4" min="4" style="0" width="32"/>
    <col collapsed="false" customWidth="true" hidden="false" outlineLevel="0" max="5" min="5" style="0" width="12"/>
    <col collapsed="false" customWidth="true" hidden="false" outlineLevel="0" max="6" min="6" style="0" width="16"/>
    <col collapsed="false" customWidth="true" hidden="false" outlineLevel="0" max="7" min="7" style="0" width="34"/>
  </cols>
  <sheetData>
    <row r="1" customFormat="false" ht="21.75" hidden="false" customHeight="true" outlineLevel="0" collapsed="false">
      <c r="A1" s="1" t="s">
        <v>53</v>
      </c>
      <c r="B1" s="2"/>
      <c r="C1" s="2"/>
      <c r="D1" s="2"/>
      <c r="E1" s="2"/>
      <c r="F1" s="2"/>
      <c r="G1" s="2"/>
    </row>
    <row r="2" customFormat="false" ht="25.5" hidden="false" customHeight="true" outlineLevel="0" collapsed="false">
      <c r="A2" s="3" t="s">
        <v>163</v>
      </c>
    </row>
    <row r="3" customFormat="false" ht="15" hidden="false" customHeight="false" outlineLevel="0" collapsed="false">
      <c r="A3" s="10" t="s">
        <v>164</v>
      </c>
    </row>
    <row r="4" customFormat="false" ht="19.5" hidden="false" customHeight="true" outlineLevel="0" collapsed="false">
      <c r="B4" s="11" t="s">
        <v>56</v>
      </c>
      <c r="C4" s="13" t="s">
        <v>165</v>
      </c>
      <c r="D4" s="13"/>
      <c r="E4" s="13"/>
    </row>
    <row r="5" customFormat="false" ht="19.5" hidden="false" customHeight="true" outlineLevel="0" collapsed="false">
      <c r="B5" s="11" t="s">
        <v>57</v>
      </c>
      <c r="C5" s="13" t="s">
        <v>166</v>
      </c>
      <c r="D5" s="13"/>
      <c r="E5" s="13"/>
    </row>
    <row r="6" customFormat="false" ht="19.5" hidden="false" customHeight="true" outlineLevel="0" collapsed="false">
      <c r="B6" s="11" t="s">
        <v>58</v>
      </c>
      <c r="C6" s="13" t="s">
        <v>167</v>
      </c>
      <c r="D6" s="13"/>
      <c r="E6" s="13"/>
    </row>
    <row r="7" customFormat="false" ht="19.5" hidden="false" customHeight="true" outlineLevel="0" collapsed="false">
      <c r="B7" s="11" t="s">
        <v>59</v>
      </c>
      <c r="C7" s="13" t="s">
        <v>168</v>
      </c>
      <c r="D7" s="13"/>
      <c r="E7" s="13"/>
    </row>
    <row r="9" customFormat="false" ht="30" hidden="false" customHeight="true" outlineLevel="0" collapsed="false">
      <c r="A9" s="16" t="s">
        <v>42</v>
      </c>
      <c r="B9" s="16" t="s">
        <v>60</v>
      </c>
      <c r="C9" s="16" t="s">
        <v>61</v>
      </c>
      <c r="D9" s="16" t="s">
        <v>62</v>
      </c>
      <c r="E9" s="16" t="s">
        <v>63</v>
      </c>
      <c r="F9" s="16" t="s">
        <v>64</v>
      </c>
      <c r="G9" s="16" t="s">
        <v>65</v>
      </c>
    </row>
    <row r="10" customFormat="false" ht="31.5" hidden="false" customHeight="true" outlineLevel="0" collapsed="false">
      <c r="A10" s="17" t="n">
        <v>1</v>
      </c>
      <c r="B10" s="13" t="s">
        <v>66</v>
      </c>
      <c r="C10" s="18" t="s">
        <v>169</v>
      </c>
      <c r="D10" s="13" t="s">
        <v>170</v>
      </c>
      <c r="E10" s="19" t="n">
        <v>46287</v>
      </c>
      <c r="F10" s="18" t="s">
        <v>126</v>
      </c>
      <c r="G10" s="13"/>
    </row>
    <row r="11" customFormat="false" ht="21.75" hidden="false" customHeight="true" outlineLevel="0" collapsed="false">
      <c r="A11" s="17" t="n">
        <v>2</v>
      </c>
      <c r="B11" s="13" t="s">
        <v>67</v>
      </c>
      <c r="C11" s="18" t="s">
        <v>169</v>
      </c>
      <c r="D11" s="13" t="s">
        <v>171</v>
      </c>
      <c r="E11" s="19" t="n">
        <v>46287</v>
      </c>
      <c r="F11" s="18" t="s">
        <v>149</v>
      </c>
      <c r="G11" s="13" t="s">
        <v>172</v>
      </c>
    </row>
    <row r="12" customFormat="false" ht="31.5" hidden="false" customHeight="true" outlineLevel="0" collapsed="false">
      <c r="A12" s="17" t="n">
        <v>3</v>
      </c>
      <c r="B12" s="13" t="s">
        <v>173</v>
      </c>
      <c r="C12" s="18" t="s">
        <v>169</v>
      </c>
      <c r="D12" s="13" t="s">
        <v>132</v>
      </c>
      <c r="E12" s="19" t="n">
        <v>46289</v>
      </c>
      <c r="F12" s="18" t="s">
        <v>135</v>
      </c>
      <c r="G12" s="13" t="s">
        <v>174</v>
      </c>
    </row>
    <row r="13" customFormat="false" ht="31.5" hidden="false" customHeight="true" outlineLevel="0" collapsed="false">
      <c r="A13" s="17" t="n">
        <v>4</v>
      </c>
      <c r="B13" s="13" t="s">
        <v>175</v>
      </c>
      <c r="C13" s="18" t="s">
        <v>169</v>
      </c>
      <c r="D13" s="13" t="s">
        <v>176</v>
      </c>
      <c r="E13" s="19" t="n">
        <v>46293</v>
      </c>
      <c r="F13" s="18" t="s">
        <v>149</v>
      </c>
      <c r="G13" s="13" t="s">
        <v>177</v>
      </c>
    </row>
    <row r="14" customFormat="false" ht="21.75" hidden="false" customHeight="true" outlineLevel="0" collapsed="false">
      <c r="A14" s="17" t="n">
        <v>5</v>
      </c>
      <c r="B14" s="13" t="s">
        <v>178</v>
      </c>
      <c r="C14" s="18" t="s">
        <v>169</v>
      </c>
      <c r="D14" s="13" t="s">
        <v>179</v>
      </c>
      <c r="E14" s="19" t="n">
        <v>46295</v>
      </c>
      <c r="F14" s="18" t="s">
        <v>149</v>
      </c>
      <c r="G14" s="13" t="s">
        <v>180</v>
      </c>
    </row>
    <row r="15" customFormat="false" ht="21.75" hidden="false" customHeight="true" outlineLevel="0" collapsed="false">
      <c r="A15" s="17" t="n">
        <v>6</v>
      </c>
      <c r="B15" s="13" t="s">
        <v>157</v>
      </c>
      <c r="C15" s="18" t="s">
        <v>169</v>
      </c>
      <c r="D15" s="13" t="s">
        <v>161</v>
      </c>
      <c r="E15" s="19" t="n">
        <v>46296</v>
      </c>
      <c r="F15" s="18" t="s">
        <v>149</v>
      </c>
      <c r="G15" s="13" t="s">
        <v>167</v>
      </c>
    </row>
    <row r="16" customFormat="false" ht="21.75" hidden="false" customHeight="true" outlineLevel="0" collapsed="false">
      <c r="A16" s="17" t="n">
        <v>7</v>
      </c>
      <c r="B16" s="13"/>
      <c r="C16" s="18"/>
      <c r="D16" s="13"/>
      <c r="E16" s="19"/>
      <c r="F16" s="18"/>
      <c r="G16" s="13"/>
    </row>
    <row r="17" customFormat="false" ht="21.75" hidden="false" customHeight="true" outlineLevel="0" collapsed="false">
      <c r="A17" s="17" t="n">
        <v>8</v>
      </c>
      <c r="B17" s="13"/>
      <c r="C17" s="18"/>
      <c r="D17" s="13"/>
      <c r="E17" s="19"/>
      <c r="F17" s="18"/>
      <c r="G17" s="13"/>
    </row>
    <row r="18" customFormat="false" ht="21.75" hidden="false" customHeight="true" outlineLevel="0" collapsed="false">
      <c r="A18" s="17" t="n">
        <v>9</v>
      </c>
      <c r="B18" s="13"/>
      <c r="C18" s="18"/>
      <c r="D18" s="13"/>
      <c r="E18" s="19"/>
      <c r="F18" s="18"/>
      <c r="G18" s="13"/>
    </row>
    <row r="19" customFormat="false" ht="21.75" hidden="false" customHeight="true" outlineLevel="0" collapsed="false">
      <c r="A19" s="17" t="n">
        <v>10</v>
      </c>
      <c r="B19" s="13"/>
      <c r="C19" s="18"/>
      <c r="D19" s="13"/>
      <c r="E19" s="19"/>
      <c r="F19" s="18"/>
      <c r="G19" s="13"/>
    </row>
    <row r="21" customFormat="false" ht="15" hidden="false" customHeight="true" outlineLevel="0" collapsed="false">
      <c r="B21" s="16" t="s">
        <v>72</v>
      </c>
      <c r="C21" s="16" t="s">
        <v>73</v>
      </c>
      <c r="D21" s="16"/>
      <c r="E21" s="16"/>
    </row>
    <row r="22" customFormat="false" ht="15" hidden="false" customHeight="false" outlineLevel="0" collapsed="false">
      <c r="B22" s="11" t="s">
        <v>74</v>
      </c>
      <c r="C22" s="12" t="n">
        <f aca="false">COUNTIF(C10:C19,"Conforme")+COUNTIF(C10:C19,"Sans objet")</f>
        <v>6</v>
      </c>
      <c r="D22" s="12"/>
      <c r="E22" s="12"/>
    </row>
    <row r="23" customFormat="false" ht="15" hidden="false" customHeight="false" outlineLevel="0" collapsed="false">
      <c r="B23" s="11" t="s">
        <v>75</v>
      </c>
      <c r="C23" s="12" t="n">
        <f aca="false">SUMPRODUCT((B10:B19&lt;&gt;"")*(((C10:C19="")+(C10:C19="À faire")+(C10:C19="Non conforme"))&gt;0))</f>
        <v>0</v>
      </c>
      <c r="D23" s="12"/>
      <c r="E23" s="12"/>
    </row>
    <row r="24" customFormat="false" ht="33.75" hidden="false" customHeight="true" outlineLevel="0" collapsed="false">
      <c r="B24" s="11" t="s">
        <v>76</v>
      </c>
      <c r="C24" s="12" t="str">
        <f aca="false">IF(C23=0,"Oui : toutes les dispositions planifiées sont satisfaites","Non : "&amp;C23&amp;" disposition(s) à faire ou non conforme(s)")</f>
        <v>Oui : toutes les dispositions planifiées sont satisfaites</v>
      </c>
      <c r="D24" s="12"/>
      <c r="E24" s="12"/>
    </row>
    <row r="26" customFormat="false" ht="15" hidden="false" customHeight="true" outlineLevel="0" collapsed="false">
      <c r="B26" s="16" t="s">
        <v>77</v>
      </c>
      <c r="C26" s="16" t="s">
        <v>78</v>
      </c>
      <c r="D26" s="16"/>
      <c r="E26" s="16"/>
      <c r="F26" s="16"/>
      <c r="G26" s="16"/>
    </row>
    <row r="27" customFormat="false" ht="33.75" hidden="false" customHeight="true" outlineLevel="0" collapsed="false">
      <c r="B27" s="11" t="s">
        <v>79</v>
      </c>
      <c r="C27" s="13" t="s">
        <v>134</v>
      </c>
      <c r="D27" s="13"/>
      <c r="E27" s="13"/>
      <c r="F27" s="13"/>
      <c r="G27" s="13"/>
    </row>
    <row r="28" customFormat="false" ht="43.5" hidden="false" customHeight="true" outlineLevel="0" collapsed="false">
      <c r="B28" s="11" t="s">
        <v>80</v>
      </c>
      <c r="C28" s="13"/>
      <c r="D28" s="13"/>
      <c r="E28" s="13"/>
      <c r="F28" s="13"/>
      <c r="G28" s="13"/>
    </row>
    <row r="29" customFormat="false" ht="21.75" hidden="false" customHeight="true" outlineLevel="0" collapsed="false">
      <c r="B29" s="11" t="s">
        <v>81</v>
      </c>
      <c r="C29" s="13"/>
      <c r="D29" s="13"/>
      <c r="E29" s="13"/>
      <c r="F29" s="13"/>
      <c r="G29" s="13"/>
    </row>
    <row r="30" customFormat="false" ht="21.75" hidden="false" customHeight="true" outlineLevel="0" collapsed="false">
      <c r="B30" s="11" t="s">
        <v>82</v>
      </c>
      <c r="C30" s="13" t="s">
        <v>121</v>
      </c>
      <c r="D30" s="13"/>
      <c r="E30" s="13"/>
      <c r="F30" s="13"/>
      <c r="G30" s="13"/>
    </row>
    <row r="31" customFormat="false" ht="21.75" hidden="false" customHeight="true" outlineLevel="0" collapsed="false">
      <c r="B31" s="11" t="s">
        <v>83</v>
      </c>
      <c r="C31" s="13"/>
      <c r="D31" s="13"/>
      <c r="E31" s="13"/>
      <c r="F31" s="13"/>
      <c r="G31" s="13"/>
    </row>
    <row r="32" customFormat="false" ht="21.75" hidden="false" customHeight="true" outlineLevel="0" collapsed="false">
      <c r="B32" s="11" t="s">
        <v>84</v>
      </c>
      <c r="C32" s="13" t="s">
        <v>181</v>
      </c>
      <c r="D32" s="13"/>
      <c r="E32" s="13"/>
      <c r="F32" s="13"/>
      <c r="G32" s="13"/>
    </row>
    <row r="33" customFormat="false" ht="21.75" hidden="false" customHeight="true" outlineLevel="0" collapsed="false">
      <c r="B33" s="11" t="s">
        <v>85</v>
      </c>
      <c r="C33" s="20" t="n">
        <v>46296</v>
      </c>
      <c r="D33" s="20"/>
      <c r="E33" s="20"/>
      <c r="F33" s="20"/>
      <c r="G33" s="20"/>
    </row>
    <row r="34" customFormat="false" ht="21.75" hidden="false" customHeight="true" outlineLevel="0" collapsed="false">
      <c r="B34" s="11" t="s">
        <v>86</v>
      </c>
      <c r="C34" s="21" t="str">
        <f aca="false">IF(C32="","",IF(C23=0,"Libération conforme à 8.6",IF(AND(C27="Oui",C29&lt;&gt;"",OR(C30="Oui",C30="Sans objet")),"Libération anticipée approuvée","Libération non justifiée : approbation ou accord manquant")))</f>
        <v>Libération conforme à 8.6</v>
      </c>
      <c r="D34" s="21"/>
      <c r="E34" s="21"/>
      <c r="F34" s="21"/>
      <c r="G34" s="21"/>
    </row>
  </sheetData>
  <mergeCells count="17">
    <mergeCell ref="C4:E4"/>
    <mergeCell ref="C5:E5"/>
    <mergeCell ref="C6:E6"/>
    <mergeCell ref="C7:E7"/>
    <mergeCell ref="C21:E21"/>
    <mergeCell ref="C22:E22"/>
    <mergeCell ref="C23:E23"/>
    <mergeCell ref="C24:E24"/>
    <mergeCell ref="C26:G26"/>
    <mergeCell ref="C27:G27"/>
    <mergeCell ref="C28:G28"/>
    <mergeCell ref="C29:G29"/>
    <mergeCell ref="C30:G30"/>
    <mergeCell ref="C31:G31"/>
    <mergeCell ref="C32:G32"/>
    <mergeCell ref="C33:G33"/>
    <mergeCell ref="C34:G34"/>
  </mergeCells>
  <conditionalFormatting sqref="C10:C19">
    <cfRule type="expression" priority="2" aboveAverage="0" equalAverage="0" bottom="0" percent="0" rank="0" text="" dxfId="3">
      <formula>$C10="Conforme"</formula>
    </cfRule>
    <cfRule type="expression" priority="3" aboveAverage="0" equalAverage="0" bottom="0" percent="0" rank="0" text="" dxfId="2">
      <formula>$C10="Non conforme"</formula>
    </cfRule>
    <cfRule type="expression" priority="4" aboveAverage="0" equalAverage="0" bottom="0" percent="0" rank="0" text="" dxfId="4">
      <formula>$C10="À faire"</formula>
    </cfRule>
    <cfRule type="expression" priority="5" aboveAverage="0" equalAverage="0" bottom="0" percent="0" rank="0" text="" dxfId="0">
      <formula>AND($B10&lt;&gt;"",$C10="")</formula>
    </cfRule>
  </conditionalFormatting>
  <conditionalFormatting sqref="C34">
    <cfRule type="expression" priority="6" aboveAverage="0" equalAverage="0" bottom="0" percent="0" rank="0" text="" dxfId="2">
      <formula>LEFT($C$34,19)="Libération non just"</formula>
    </cfRule>
  </conditionalFormatting>
  <dataValidations count="3">
    <dataValidation allowBlank="true" errorStyle="stop" operator="between" showDropDown="false" showErrorMessage="false" showInputMessage="false" sqref="C10:C19" type="list">
      <formula1>"Conforme,Non conforme,À faire,Sans objet"</formula1>
      <formula2>0</formula2>
    </dataValidation>
    <dataValidation allowBlank="true" errorStyle="stop" operator="between" showDropDown="false" showErrorMessage="false" showInputMessage="false" sqref="C27" type="list">
      <formula1>"Oui,Non"</formula1>
      <formula2>0</formula2>
    </dataValidation>
    <dataValidation allowBlank="true" errorStyle="stop" operator="between" showDropDown="false" showErrorMessage="false" showInputMessage="false" sqref="C30" type="list">
      <formula1>"Oui,Non,Sans objet"</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0"/>
    <col collapsed="false" customWidth="true" hidden="false" outlineLevel="0" max="3" min="3" style="0" width="16"/>
    <col collapsed="false" customWidth="true" hidden="false" outlineLevel="0" max="4" min="4" style="0" width="32"/>
    <col collapsed="false" customWidth="true" hidden="false" outlineLevel="0" max="5" min="5" style="0" width="12"/>
    <col collapsed="false" customWidth="true" hidden="false" outlineLevel="0" max="6" min="6" style="0" width="16"/>
    <col collapsed="false" customWidth="true" hidden="false" outlineLevel="0" max="7" min="7" style="0" width="34"/>
  </cols>
  <sheetData>
    <row r="1" customFormat="false" ht="21.75" hidden="false" customHeight="true" outlineLevel="0" collapsed="false">
      <c r="A1" s="1" t="s">
        <v>53</v>
      </c>
      <c r="B1" s="2"/>
      <c r="C1" s="2"/>
      <c r="D1" s="2"/>
      <c r="E1" s="2"/>
      <c r="F1" s="2"/>
      <c r="G1" s="2"/>
    </row>
    <row r="2" customFormat="false" ht="25.5" hidden="false" customHeight="true" outlineLevel="0" collapsed="false">
      <c r="A2" s="3" t="s">
        <v>163</v>
      </c>
    </row>
    <row r="3" customFormat="false" ht="15" hidden="false" customHeight="false" outlineLevel="0" collapsed="false">
      <c r="A3" s="10" t="s">
        <v>182</v>
      </c>
    </row>
    <row r="4" customFormat="false" ht="19.5" hidden="false" customHeight="true" outlineLevel="0" collapsed="false">
      <c r="B4" s="11" t="s">
        <v>56</v>
      </c>
      <c r="C4" s="13" t="s">
        <v>183</v>
      </c>
      <c r="D4" s="13"/>
      <c r="E4" s="13"/>
    </row>
    <row r="5" customFormat="false" ht="19.5" hidden="false" customHeight="true" outlineLevel="0" collapsed="false">
      <c r="B5" s="11" t="s">
        <v>57</v>
      </c>
      <c r="C5" s="13" t="s">
        <v>166</v>
      </c>
      <c r="D5" s="13"/>
      <c r="E5" s="13"/>
    </row>
    <row r="6" customFormat="false" ht="19.5" hidden="false" customHeight="true" outlineLevel="0" collapsed="false">
      <c r="B6" s="11" t="s">
        <v>58</v>
      </c>
      <c r="C6" s="13" t="s">
        <v>184</v>
      </c>
      <c r="D6" s="13"/>
      <c r="E6" s="13"/>
    </row>
    <row r="7" customFormat="false" ht="19.5" hidden="false" customHeight="true" outlineLevel="0" collapsed="false">
      <c r="B7" s="11" t="s">
        <v>59</v>
      </c>
      <c r="C7" s="13" t="s">
        <v>185</v>
      </c>
      <c r="D7" s="13"/>
      <c r="E7" s="13"/>
    </row>
    <row r="9" customFormat="false" ht="30" hidden="false" customHeight="true" outlineLevel="0" collapsed="false">
      <c r="A9" s="16" t="s">
        <v>42</v>
      </c>
      <c r="B9" s="16" t="s">
        <v>60</v>
      </c>
      <c r="C9" s="16" t="s">
        <v>61</v>
      </c>
      <c r="D9" s="16" t="s">
        <v>62</v>
      </c>
      <c r="E9" s="16" t="s">
        <v>63</v>
      </c>
      <c r="F9" s="16" t="s">
        <v>64</v>
      </c>
      <c r="G9" s="16" t="s">
        <v>65</v>
      </c>
    </row>
    <row r="10" customFormat="false" ht="31.5" hidden="false" customHeight="true" outlineLevel="0" collapsed="false">
      <c r="A10" s="17" t="n">
        <v>1</v>
      </c>
      <c r="B10" s="13" t="s">
        <v>66</v>
      </c>
      <c r="C10" s="18" t="s">
        <v>169</v>
      </c>
      <c r="D10" s="13" t="s">
        <v>170</v>
      </c>
      <c r="E10" s="19" t="n">
        <v>46308</v>
      </c>
      <c r="F10" s="18" t="s">
        <v>126</v>
      </c>
      <c r="G10" s="13"/>
    </row>
    <row r="11" customFormat="false" ht="21.75" hidden="false" customHeight="true" outlineLevel="0" collapsed="false">
      <c r="A11" s="17" t="n">
        <v>2</v>
      </c>
      <c r="B11" s="13" t="s">
        <v>67</v>
      </c>
      <c r="C11" s="18" t="s">
        <v>169</v>
      </c>
      <c r="D11" s="13" t="s">
        <v>171</v>
      </c>
      <c r="E11" s="19" t="n">
        <v>46308</v>
      </c>
      <c r="F11" s="18" t="s">
        <v>149</v>
      </c>
      <c r="G11" s="13"/>
    </row>
    <row r="12" customFormat="false" ht="31.5" hidden="false" customHeight="true" outlineLevel="0" collapsed="false">
      <c r="A12" s="17" t="n">
        <v>3</v>
      </c>
      <c r="B12" s="13" t="s">
        <v>173</v>
      </c>
      <c r="C12" s="18" t="s">
        <v>169</v>
      </c>
      <c r="D12" s="13" t="s">
        <v>132</v>
      </c>
      <c r="E12" s="19" t="n">
        <v>46310</v>
      </c>
      <c r="F12" s="18" t="s">
        <v>135</v>
      </c>
      <c r="G12" s="13"/>
    </row>
    <row r="13" customFormat="false" ht="31.5" hidden="false" customHeight="true" outlineLevel="0" collapsed="false">
      <c r="A13" s="17" t="n">
        <v>4</v>
      </c>
      <c r="B13" s="13" t="s">
        <v>175</v>
      </c>
      <c r="C13" s="18" t="s">
        <v>186</v>
      </c>
      <c r="D13" s="13" t="s">
        <v>187</v>
      </c>
      <c r="E13" s="19"/>
      <c r="F13" s="18"/>
      <c r="G13" s="13" t="s">
        <v>188</v>
      </c>
    </row>
    <row r="14" customFormat="false" ht="21.75" hidden="false" customHeight="true" outlineLevel="0" collapsed="false">
      <c r="A14" s="17" t="n">
        <v>5</v>
      </c>
      <c r="B14" s="13" t="s">
        <v>178</v>
      </c>
      <c r="C14" s="18" t="s">
        <v>169</v>
      </c>
      <c r="D14" s="13" t="s">
        <v>189</v>
      </c>
      <c r="E14" s="19" t="n">
        <v>46314</v>
      </c>
      <c r="F14" s="18" t="s">
        <v>149</v>
      </c>
      <c r="G14" s="13"/>
    </row>
    <row r="15" customFormat="false" ht="21.75" hidden="false" customHeight="true" outlineLevel="0" collapsed="false">
      <c r="A15" s="17" t="n">
        <v>6</v>
      </c>
      <c r="B15" s="13" t="s">
        <v>157</v>
      </c>
      <c r="C15" s="18" t="s">
        <v>169</v>
      </c>
      <c r="D15" s="13" t="s">
        <v>161</v>
      </c>
      <c r="E15" s="19" t="n">
        <v>46314</v>
      </c>
      <c r="F15" s="18" t="s">
        <v>149</v>
      </c>
      <c r="G15" s="13" t="s">
        <v>184</v>
      </c>
    </row>
    <row r="16" customFormat="false" ht="21.75" hidden="false" customHeight="true" outlineLevel="0" collapsed="false">
      <c r="A16" s="17" t="n">
        <v>7</v>
      </c>
      <c r="B16" s="13"/>
      <c r="C16" s="18"/>
      <c r="D16" s="13"/>
      <c r="E16" s="19"/>
      <c r="F16" s="18"/>
      <c r="G16" s="13"/>
    </row>
    <row r="17" customFormat="false" ht="21.75" hidden="false" customHeight="true" outlineLevel="0" collapsed="false">
      <c r="A17" s="17" t="n">
        <v>8</v>
      </c>
      <c r="B17" s="13"/>
      <c r="C17" s="18"/>
      <c r="D17" s="13"/>
      <c r="E17" s="19"/>
      <c r="F17" s="18"/>
      <c r="G17" s="13"/>
    </row>
    <row r="18" customFormat="false" ht="21.75" hidden="false" customHeight="true" outlineLevel="0" collapsed="false">
      <c r="A18" s="17" t="n">
        <v>9</v>
      </c>
      <c r="B18" s="13"/>
      <c r="C18" s="18"/>
      <c r="D18" s="13"/>
      <c r="E18" s="19"/>
      <c r="F18" s="18"/>
      <c r="G18" s="13"/>
    </row>
    <row r="19" customFormat="false" ht="21.75" hidden="false" customHeight="true" outlineLevel="0" collapsed="false">
      <c r="A19" s="17" t="n">
        <v>10</v>
      </c>
      <c r="B19" s="13"/>
      <c r="C19" s="18"/>
      <c r="D19" s="13"/>
      <c r="E19" s="19"/>
      <c r="F19" s="18"/>
      <c r="G19" s="13"/>
    </row>
    <row r="21" customFormat="false" ht="15" hidden="false" customHeight="true" outlineLevel="0" collapsed="false">
      <c r="B21" s="16" t="s">
        <v>72</v>
      </c>
      <c r="C21" s="16" t="s">
        <v>73</v>
      </c>
      <c r="D21" s="16"/>
      <c r="E21" s="16"/>
    </row>
    <row r="22" customFormat="false" ht="15" hidden="false" customHeight="false" outlineLevel="0" collapsed="false">
      <c r="B22" s="11" t="s">
        <v>74</v>
      </c>
      <c r="C22" s="12" t="n">
        <f aca="false">COUNTIF(C10:C19,"Conforme")+COUNTIF(C10:C19,"Sans objet")</f>
        <v>5</v>
      </c>
      <c r="D22" s="12"/>
      <c r="E22" s="12"/>
    </row>
    <row r="23" customFormat="false" ht="15" hidden="false" customHeight="false" outlineLevel="0" collapsed="false">
      <c r="B23" s="11" t="s">
        <v>75</v>
      </c>
      <c r="C23" s="12" t="n">
        <f aca="false">SUMPRODUCT((B10:B19&lt;&gt;"")*(((C10:C19="")+(C10:C19="À faire")+(C10:C19="Non conforme"))&gt;0))</f>
        <v>1</v>
      </c>
      <c r="D23" s="12"/>
      <c r="E23" s="12"/>
    </row>
    <row r="24" customFormat="false" ht="33.75" hidden="false" customHeight="true" outlineLevel="0" collapsed="false">
      <c r="B24" s="11" t="s">
        <v>76</v>
      </c>
      <c r="C24" s="12" t="str">
        <f aca="false">IF(C23=0,"Oui : toutes les dispositions planifiées sont satisfaites","Non : "&amp;C23&amp;" disposition(s) à faire ou non conforme(s)")</f>
        <v>Non : 1 disposition(s) à faire ou non conforme(s)</v>
      </c>
      <c r="D24" s="12"/>
      <c r="E24" s="12"/>
    </row>
    <row r="26" customFormat="false" ht="15" hidden="false" customHeight="true" outlineLevel="0" collapsed="false">
      <c r="B26" s="16" t="s">
        <v>77</v>
      </c>
      <c r="C26" s="16" t="s">
        <v>78</v>
      </c>
      <c r="D26" s="16"/>
      <c r="E26" s="16"/>
      <c r="F26" s="16"/>
      <c r="G26" s="16"/>
    </row>
    <row r="27" customFormat="false" ht="33.75" hidden="false" customHeight="true" outlineLevel="0" collapsed="false">
      <c r="B27" s="11" t="s">
        <v>79</v>
      </c>
      <c r="C27" s="13" t="s">
        <v>125</v>
      </c>
      <c r="D27" s="13"/>
      <c r="E27" s="13"/>
      <c r="F27" s="13"/>
      <c r="G27" s="13"/>
    </row>
    <row r="28" customFormat="false" ht="43.5" hidden="false" customHeight="true" outlineLevel="0" collapsed="false">
      <c r="B28" s="11" t="s">
        <v>80</v>
      </c>
      <c r="C28" s="13" t="s">
        <v>190</v>
      </c>
      <c r="D28" s="13"/>
      <c r="E28" s="13"/>
      <c r="F28" s="13"/>
      <c r="G28" s="13"/>
    </row>
    <row r="29" customFormat="false" ht="21.75" hidden="false" customHeight="true" outlineLevel="0" collapsed="false">
      <c r="B29" s="11" t="s">
        <v>81</v>
      </c>
      <c r="C29" s="13" t="s">
        <v>191</v>
      </c>
      <c r="D29" s="13"/>
      <c r="E29" s="13"/>
      <c r="F29" s="13"/>
      <c r="G29" s="13"/>
    </row>
    <row r="30" customFormat="false" ht="21.75" hidden="false" customHeight="true" outlineLevel="0" collapsed="false">
      <c r="B30" s="11" t="s">
        <v>82</v>
      </c>
      <c r="C30" s="13" t="s">
        <v>125</v>
      </c>
      <c r="D30" s="13"/>
      <c r="E30" s="13"/>
      <c r="F30" s="13"/>
      <c r="G30" s="13"/>
    </row>
    <row r="31" customFormat="false" ht="21.75" hidden="false" customHeight="true" outlineLevel="0" collapsed="false">
      <c r="B31" s="11" t="s">
        <v>83</v>
      </c>
      <c r="C31" s="13" t="s">
        <v>192</v>
      </c>
      <c r="D31" s="13"/>
      <c r="E31" s="13"/>
      <c r="F31" s="13"/>
      <c r="G31" s="13"/>
    </row>
    <row r="32" customFormat="false" ht="21.75" hidden="false" customHeight="true" outlineLevel="0" collapsed="false">
      <c r="B32" s="11" t="s">
        <v>84</v>
      </c>
      <c r="C32" s="13" t="s">
        <v>181</v>
      </c>
      <c r="D32" s="13"/>
      <c r="E32" s="13"/>
      <c r="F32" s="13"/>
      <c r="G32" s="13"/>
    </row>
    <row r="33" customFormat="false" ht="21.75" hidden="false" customHeight="true" outlineLevel="0" collapsed="false">
      <c r="B33" s="11" t="s">
        <v>85</v>
      </c>
      <c r="C33" s="20" t="n">
        <v>46315</v>
      </c>
      <c r="D33" s="20"/>
      <c r="E33" s="20"/>
      <c r="F33" s="20"/>
      <c r="G33" s="20"/>
    </row>
    <row r="34" customFormat="false" ht="21.75" hidden="false" customHeight="true" outlineLevel="0" collapsed="false">
      <c r="B34" s="11" t="s">
        <v>86</v>
      </c>
      <c r="C34" s="21" t="str">
        <f aca="false">IF(C32="","",IF(C23=0,"Libération conforme à 8.6",IF(AND(C27="Oui",C29&lt;&gt;"",OR(C30="Oui",C30="Sans objet")),"Libération anticipée approuvée","Libération non justifiée : approbation ou accord manquant")))</f>
        <v>Libération anticipée approuvée</v>
      </c>
      <c r="D34" s="21"/>
      <c r="E34" s="21"/>
      <c r="F34" s="21"/>
      <c r="G34" s="21"/>
    </row>
  </sheetData>
  <mergeCells count="17">
    <mergeCell ref="C4:E4"/>
    <mergeCell ref="C5:E5"/>
    <mergeCell ref="C6:E6"/>
    <mergeCell ref="C7:E7"/>
    <mergeCell ref="C21:E21"/>
    <mergeCell ref="C22:E22"/>
    <mergeCell ref="C23:E23"/>
    <mergeCell ref="C24:E24"/>
    <mergeCell ref="C26:G26"/>
    <mergeCell ref="C27:G27"/>
    <mergeCell ref="C28:G28"/>
    <mergeCell ref="C29:G29"/>
    <mergeCell ref="C30:G30"/>
    <mergeCell ref="C31:G31"/>
    <mergeCell ref="C32:G32"/>
    <mergeCell ref="C33:G33"/>
    <mergeCell ref="C34:G34"/>
  </mergeCells>
  <conditionalFormatting sqref="C10:C19">
    <cfRule type="expression" priority="2" aboveAverage="0" equalAverage="0" bottom="0" percent="0" rank="0" text="" dxfId="3">
      <formula>$C10="Conforme"</formula>
    </cfRule>
    <cfRule type="expression" priority="3" aboveAverage="0" equalAverage="0" bottom="0" percent="0" rank="0" text="" dxfId="2">
      <formula>$C10="Non conforme"</formula>
    </cfRule>
    <cfRule type="expression" priority="4" aboveAverage="0" equalAverage="0" bottom="0" percent="0" rank="0" text="" dxfId="4">
      <formula>$C10="À faire"</formula>
    </cfRule>
    <cfRule type="expression" priority="5" aboveAverage="0" equalAverage="0" bottom="0" percent="0" rank="0" text="" dxfId="0">
      <formula>AND($B10&lt;&gt;"",$C10="")</formula>
    </cfRule>
  </conditionalFormatting>
  <conditionalFormatting sqref="C34">
    <cfRule type="expression" priority="6" aboveAverage="0" equalAverage="0" bottom="0" percent="0" rank="0" text="" dxfId="2">
      <formula>LEFT($C$34,19)="Libération non just"</formula>
    </cfRule>
  </conditionalFormatting>
  <dataValidations count="3">
    <dataValidation allowBlank="true" errorStyle="stop" operator="between" showDropDown="false" showErrorMessage="false" showInputMessage="false" sqref="C10:C19" type="list">
      <formula1>"Conforme,Non conforme,À faire,Sans objet"</formula1>
      <formula2>0</formula2>
    </dataValidation>
    <dataValidation allowBlank="true" errorStyle="stop" operator="between" showDropDown="false" showErrorMessage="false" showInputMessage="false" sqref="C27" type="list">
      <formula1>"Oui,Non"</formula1>
      <formula2>0</formula2>
    </dataValidation>
    <dataValidation allowBlank="true" errorStyle="stop" operator="between" showDropDown="false" showErrorMessage="false" showInputMessage="false" sqref="C30" type="list">
      <formula1>"Oui,Non,Sans objet"</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13"/>
    <col collapsed="false" customWidth="true" hidden="false" outlineLevel="0" max="4" min="4" style="0" width="36"/>
    <col collapsed="false" customWidth="true" hidden="false" outlineLevel="0" max="5" min="5" style="0" width="32"/>
    <col collapsed="false" customWidth="true" hidden="false" outlineLevel="0" max="6" min="6" style="0" width="30"/>
    <col collapsed="false" customWidth="true" hidden="false" outlineLevel="0" max="7" min="7" style="0" width="13"/>
    <col collapsed="false" customWidth="true" hidden="false" outlineLevel="0" max="8" min="8" style="0" width="11"/>
    <col collapsed="false" customWidth="true" hidden="false" outlineLevel="0" max="10" min="9" style="0" width="13"/>
    <col collapsed="false" customWidth="true" hidden="false" outlineLevel="0" max="11" min="11" style="0" width="22"/>
    <col collapsed="false" customWidth="true" hidden="false" outlineLevel="0" max="12" min="12" style="0" width="32"/>
  </cols>
  <sheetData>
    <row r="1" customFormat="false" ht="21.75" hidden="false" customHeight="true" outlineLevel="0" collapsed="false">
      <c r="A1" s="1" t="s">
        <v>87</v>
      </c>
      <c r="B1" s="2"/>
      <c r="C1" s="2"/>
      <c r="D1" s="2"/>
      <c r="E1" s="2"/>
      <c r="F1" s="2"/>
      <c r="G1" s="2"/>
      <c r="H1" s="2"/>
      <c r="I1" s="2"/>
      <c r="J1" s="2"/>
      <c r="K1" s="2"/>
      <c r="L1" s="2"/>
    </row>
    <row r="2" customFormat="false" ht="25.5" hidden="false" customHeight="true" outlineLevel="0" collapsed="false">
      <c r="A2" s="3" t="s">
        <v>193</v>
      </c>
    </row>
    <row r="3" customFormat="false" ht="15" hidden="false" customHeight="false" outlineLevel="0" collapsed="false">
      <c r="A3" s="10" t="s">
        <v>194</v>
      </c>
    </row>
    <row r="4" customFormat="false" ht="15" hidden="false" customHeight="false" outlineLevel="0" collapsed="false">
      <c r="B4" s="11" t="s">
        <v>90</v>
      </c>
      <c r="C4" s="27" t="n">
        <v>46316</v>
      </c>
      <c r="D4" s="23" t="s">
        <v>91</v>
      </c>
    </row>
    <row r="5" customFormat="false" ht="18" hidden="false" customHeight="true" outlineLevel="0" collapsed="false">
      <c r="B5" s="11" t="s">
        <v>92</v>
      </c>
      <c r="C5" s="12" t="n">
        <f aca="false">COUNTA(B11:B22)</f>
        <v>3</v>
      </c>
    </row>
    <row r="6" customFormat="false" ht="18" hidden="false" customHeight="true" outlineLevel="0" collapsed="false">
      <c r="B6" s="11" t="s">
        <v>93</v>
      </c>
      <c r="C6" s="12" t="n">
        <f aca="false">COUNTIF(J11:J22,"En retard")</f>
        <v>0</v>
      </c>
    </row>
    <row r="7" customFormat="false" ht="30" hidden="false" customHeight="true" outlineLevel="0" collapsed="false">
      <c r="B7" s="11" t="s">
        <v>94</v>
      </c>
      <c r="C7" s="12" t="n">
        <f aca="false">COUNTIF(J11:J22,"À préparer")</f>
        <v>1</v>
      </c>
    </row>
    <row r="8" customFormat="false" ht="18" hidden="false" customHeight="true" outlineLevel="0" collapsed="false">
      <c r="B8" s="11" t="s">
        <v>95</v>
      </c>
      <c r="C8" s="12" t="n">
        <f aca="false">COUNTIF(J11:J22,"À planifier")</f>
        <v>0</v>
      </c>
    </row>
    <row r="9" customFormat="false" ht="19.5" hidden="false" customHeight="true" outlineLevel="0" collapsed="false">
      <c r="A9" s="14" t="s">
        <v>96</v>
      </c>
      <c r="B9" s="14"/>
      <c r="C9" s="14"/>
      <c r="D9" s="14"/>
      <c r="E9" s="15" t="s">
        <v>97</v>
      </c>
      <c r="F9" s="15"/>
      <c r="G9" s="14" t="s">
        <v>98</v>
      </c>
      <c r="H9" s="14"/>
      <c r="I9" s="14"/>
      <c r="J9" s="14"/>
      <c r="K9" s="15" t="s">
        <v>99</v>
      </c>
      <c r="L9" s="15"/>
    </row>
    <row r="10" customFormat="false" ht="48" hidden="false" customHeight="true" outlineLevel="0" collapsed="false">
      <c r="A10" s="16" t="s">
        <v>42</v>
      </c>
      <c r="B10" s="16" t="s">
        <v>100</v>
      </c>
      <c r="C10" s="16" t="s">
        <v>101</v>
      </c>
      <c r="D10" s="16" t="s">
        <v>102</v>
      </c>
      <c r="E10" s="16" t="s">
        <v>103</v>
      </c>
      <c r="F10" s="16" t="s">
        <v>104</v>
      </c>
      <c r="G10" s="16" t="s">
        <v>105</v>
      </c>
      <c r="H10" s="16" t="s">
        <v>106</v>
      </c>
      <c r="I10" s="16" t="s">
        <v>107</v>
      </c>
      <c r="J10" s="16" t="s">
        <v>108</v>
      </c>
      <c r="K10" s="16" t="s">
        <v>109</v>
      </c>
      <c r="L10" s="16" t="s">
        <v>110</v>
      </c>
    </row>
    <row r="11" customFormat="false" ht="43.5" hidden="false" customHeight="true" outlineLevel="0" collapsed="false">
      <c r="A11" s="17" t="n">
        <v>1</v>
      </c>
      <c r="B11" s="13" t="s">
        <v>195</v>
      </c>
      <c r="C11" s="18" t="s">
        <v>196</v>
      </c>
      <c r="D11" s="13" t="s">
        <v>197</v>
      </c>
      <c r="E11" s="13" t="s">
        <v>198</v>
      </c>
      <c r="F11" s="13" t="s">
        <v>199</v>
      </c>
      <c r="G11" s="19" t="n">
        <v>46096</v>
      </c>
      <c r="H11" s="24" t="n">
        <v>12</v>
      </c>
      <c r="I11" s="25" t="n">
        <f aca="false">IF(OR(G11="",H11=""),"",EDATE(G11,H11))</f>
        <v>46461</v>
      </c>
      <c r="J11" s="26" t="str">
        <f aca="false">IF(B11="","",IF(I11="","À planifier",IF(I11&lt;$C$4,"En retard",IF(I11&lt;$C$4+60,"À préparer","À jour"))))</f>
        <v>À jour</v>
      </c>
      <c r="K11" s="13" t="s">
        <v>200</v>
      </c>
      <c r="L11" s="13" t="s">
        <v>201</v>
      </c>
    </row>
    <row r="12" customFormat="false" ht="43.5" hidden="false" customHeight="true" outlineLevel="0" collapsed="false">
      <c r="A12" s="17" t="n">
        <v>2</v>
      </c>
      <c r="B12" s="13" t="s">
        <v>202</v>
      </c>
      <c r="C12" s="18" t="s">
        <v>196</v>
      </c>
      <c r="D12" s="13" t="s">
        <v>203</v>
      </c>
      <c r="E12" s="13" t="s">
        <v>204</v>
      </c>
      <c r="F12" s="13" t="s">
        <v>205</v>
      </c>
      <c r="G12" s="19" t="n">
        <v>46183</v>
      </c>
      <c r="H12" s="24" t="n">
        <v>12</v>
      </c>
      <c r="I12" s="25" t="n">
        <f aca="false">IF(OR(G12="",H12=""),"",EDATE(G12,H12))</f>
        <v>46548</v>
      </c>
      <c r="J12" s="26" t="str">
        <f aca="false">IF(B12="","",IF(I12="","À planifier",IF(I12&lt;$C$4,"En retard",IF(I12&lt;$C$4+60,"À préparer","À jour"))))</f>
        <v>À jour</v>
      </c>
      <c r="K12" s="13" t="s">
        <v>206</v>
      </c>
      <c r="L12" s="13" t="s">
        <v>207</v>
      </c>
    </row>
    <row r="13" customFormat="false" ht="30.75" hidden="false" customHeight="true" outlineLevel="0" collapsed="false">
      <c r="A13" s="17" t="n">
        <v>3</v>
      </c>
      <c r="B13" s="13" t="s">
        <v>208</v>
      </c>
      <c r="C13" s="18" t="s">
        <v>209</v>
      </c>
      <c r="D13" s="13" t="s">
        <v>210</v>
      </c>
      <c r="E13" s="13" t="s">
        <v>211</v>
      </c>
      <c r="F13" s="13" t="s">
        <v>212</v>
      </c>
      <c r="G13" s="19" t="n">
        <v>46006</v>
      </c>
      <c r="H13" s="24" t="n">
        <v>12</v>
      </c>
      <c r="I13" s="25" t="n">
        <f aca="false">IF(OR(G13="",H13=""),"",EDATE(G13,H13))</f>
        <v>46371</v>
      </c>
      <c r="J13" s="26" t="str">
        <f aca="false">IF(B13="","",IF(I13="","À planifier",IF(I13&lt;$C$4,"En retard",IF(I13&lt;$C$4+60,"À préparer","À jour"))))</f>
        <v>À préparer</v>
      </c>
      <c r="K13" s="13" t="s">
        <v>213</v>
      </c>
      <c r="L13" s="13" t="s">
        <v>214</v>
      </c>
    </row>
    <row r="14" customFormat="false" ht="30" hidden="false" customHeight="true" outlineLevel="0" collapsed="false">
      <c r="A14" s="17" t="n">
        <v>4</v>
      </c>
      <c r="B14" s="13"/>
      <c r="C14" s="18"/>
      <c r="D14" s="13"/>
      <c r="E14" s="13"/>
      <c r="F14" s="13"/>
      <c r="G14" s="19"/>
      <c r="H14" s="24"/>
      <c r="I14" s="25" t="str">
        <f aca="false">IF(OR(G14="",H14=""),"",EDATE(G14,H14))</f>
        <v/>
      </c>
      <c r="J14" s="26" t="str">
        <f aca="false">IF(B14="","",IF(I14="","À planifier",IF(I14&lt;$C$4,"En retard",IF(I14&lt;$C$4+60,"À préparer","À jour"))))</f>
        <v/>
      </c>
      <c r="K14" s="13"/>
      <c r="L14" s="13"/>
    </row>
    <row r="15" customFormat="false" ht="30" hidden="false" customHeight="true" outlineLevel="0" collapsed="false">
      <c r="A15" s="17" t="n">
        <v>5</v>
      </c>
      <c r="B15" s="13"/>
      <c r="C15" s="18"/>
      <c r="D15" s="13"/>
      <c r="E15" s="13"/>
      <c r="F15" s="13"/>
      <c r="G15" s="19"/>
      <c r="H15" s="24"/>
      <c r="I15" s="25" t="str">
        <f aca="false">IF(OR(G15="",H15=""),"",EDATE(G15,H15))</f>
        <v/>
      </c>
      <c r="J15" s="26" t="str">
        <f aca="false">IF(B15="","",IF(I15="","À planifier",IF(I15&lt;$C$4,"En retard",IF(I15&lt;$C$4+60,"À préparer","À jour"))))</f>
        <v/>
      </c>
      <c r="K15" s="13"/>
      <c r="L15" s="13"/>
    </row>
    <row r="16" customFormat="false" ht="30" hidden="false" customHeight="true" outlineLevel="0" collapsed="false">
      <c r="A16" s="17" t="n">
        <v>6</v>
      </c>
      <c r="B16" s="13"/>
      <c r="C16" s="18"/>
      <c r="D16" s="13"/>
      <c r="E16" s="13"/>
      <c r="F16" s="13"/>
      <c r="G16" s="19"/>
      <c r="H16" s="24"/>
      <c r="I16" s="25" t="str">
        <f aca="false">IF(OR(G16="",H16=""),"",EDATE(G16,H16))</f>
        <v/>
      </c>
      <c r="J16" s="26" t="str">
        <f aca="false">IF(B16="","",IF(I16="","À planifier",IF(I16&lt;$C$4,"En retard",IF(I16&lt;$C$4+60,"À préparer","À jour"))))</f>
        <v/>
      </c>
      <c r="K16" s="13"/>
      <c r="L16" s="13"/>
    </row>
    <row r="17" customFormat="false" ht="30" hidden="false" customHeight="true" outlineLevel="0" collapsed="false">
      <c r="A17" s="17" t="n">
        <v>7</v>
      </c>
      <c r="B17" s="13"/>
      <c r="C17" s="18"/>
      <c r="D17" s="13"/>
      <c r="E17" s="13"/>
      <c r="F17" s="13"/>
      <c r="G17" s="19"/>
      <c r="H17" s="24"/>
      <c r="I17" s="25" t="str">
        <f aca="false">IF(OR(G17="",H17=""),"",EDATE(G17,H17))</f>
        <v/>
      </c>
      <c r="J17" s="26" t="str">
        <f aca="false">IF(B17="","",IF(I17="","À planifier",IF(I17&lt;$C$4,"En retard",IF(I17&lt;$C$4+60,"À préparer","À jour"))))</f>
        <v/>
      </c>
      <c r="K17" s="13"/>
      <c r="L17" s="13"/>
    </row>
    <row r="18" customFormat="false" ht="30" hidden="false" customHeight="true" outlineLevel="0" collapsed="false">
      <c r="A18" s="17" t="n">
        <v>8</v>
      </c>
      <c r="B18" s="13"/>
      <c r="C18" s="18"/>
      <c r="D18" s="13"/>
      <c r="E18" s="13"/>
      <c r="F18" s="13"/>
      <c r="G18" s="19"/>
      <c r="H18" s="24"/>
      <c r="I18" s="25" t="str">
        <f aca="false">IF(OR(G18="",H18=""),"",EDATE(G18,H18))</f>
        <v/>
      </c>
      <c r="J18" s="26" t="str">
        <f aca="false">IF(B18="","",IF(I18="","À planifier",IF(I18&lt;$C$4,"En retard",IF(I18&lt;$C$4+60,"À préparer","À jour"))))</f>
        <v/>
      </c>
      <c r="K18" s="13"/>
      <c r="L18" s="13"/>
    </row>
  </sheetData>
  <mergeCells count="4">
    <mergeCell ref="A9:D9"/>
    <mergeCell ref="E9:F9"/>
    <mergeCell ref="G9:J9"/>
    <mergeCell ref="K9:L9"/>
  </mergeCells>
  <conditionalFormatting sqref="J11:J22">
    <cfRule type="expression" priority="2" aboveAverage="0" equalAverage="0" bottom="0" percent="0" rank="0" text="" dxfId="3">
      <formula>$J11="À jour"</formula>
    </cfRule>
    <cfRule type="expression" priority="3" aboveAverage="0" equalAverage="0" bottom="0" percent="0" rank="0" text="" dxfId="4">
      <formula>$J11="À préparer"</formula>
    </cfRule>
    <cfRule type="expression" priority="4" aboveAverage="0" equalAverage="0" bottom="0" percent="0" rank="0" text="" dxfId="2">
      <formula>OR($J11="En retard",$J11="À planifier")</formula>
    </cfRule>
  </conditionalFormatting>
  <dataValidations count="1">
    <dataValidation allowBlank="true" errorStyle="stop" operator="between" showDropDown="false" showErrorMessage="false" showInputMessage="false" sqref="C11:C22" type="list">
      <formula1>"Interne,Sous-traité"</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2026-10-21T14:55:54Z</dcterms:created>
  <dc:creator>openpyxl</dc:creator>
  <dc:description/>
  <dc:language>en-US</dc:language>
  <cp:lastModifiedBy/>
  <dcterms:modified xsi:type="dcterms:W3CDTF">2026-10-21T14:55:54Z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