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Objectifs" sheetId="2" state="visible" r:id="rId4"/>
    <sheet name="Contrôle 6.2.1" sheetId="3" state="visible" r:id="rId5"/>
    <sheet name="Plan d’actions" sheetId="4" state="visible" r:id="rId6"/>
    <sheet name="Exemple objectifs" sheetId="5" state="visible" r:id="rId7"/>
    <sheet name="Exemple plan d’actions" sheetId="6" state="visible" r:id="rId8"/>
    <sheet name="Listes" sheetId="7" state="visible" r:id="rId9"/>
  </sheets>
  <definedNames>
    <definedName function="false" hidden="false" localSheetId="2" name="_xlnm.Print_Titles" vbProcedure="false">'Contrôle 6.2.1'!$10:$10</definedName>
    <definedName function="false" hidden="false" localSheetId="4" name="_xlnm.Print_Titles" vbProcedure="false">'Exemple objectifs'!$10:$10</definedName>
    <definedName function="false" hidden="false" localSheetId="5" name="_xlnm.Print_Titles" vbProcedure="false">'Exemple plan d’actions'!$5:$5</definedName>
    <definedName function="false" hidden="false" localSheetId="1" name="_xlnm.Print_Titles" vbProcedure="false">Objectifs!$10:$10</definedName>
    <definedName function="false" hidden="false" localSheetId="3" name="_xlnm.Print_Titles" vbProcedure="false">'Plan d’actions'!$9:$9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<sst xmlns="http://schemas.openxmlformats.org/spreadsheetml/2006/main" count="197" uniqueCount="132">
  <si>
    <t xml:space="preserve">K-li-T · Modèle ISO 9001:2026 · Paragraphes 6.2.1 et 6.2.2</t>
  </si>
  <si>
    <t xml:space="preserve">Objectifs qualité : plan d’objectifs et plan d’actions</t>
  </si>
  <si>
    <t xml:space="preserve">Ce classeur vous aide à établir vos objectifs qualité (6.2.1), à vérifier qu’ils présentent bien les huit caractéristiques demandées, puis à planifier comment les atteindre (6.2.2). Le tableau d’objectifs est lui-même l’information documentée que demande le point g de 6.2.1.</t>
  </si>
  <si>
    <t xml:space="preserve">Mode d’emploi</t>
  </si>
  <si>
    <t xml:space="preserve">1.  Partir de la matière. Rassemblez la politique qualité, l’analyse de contexte, les risques et opportunités prioritaires, les résultats récents (réclamations, retards, rebuts) et les décisions de la dernière revue de direction.</t>
  </si>
  <si>
    <t xml:space="preserve">2.  Retenir quatre à huit objectifs. Au niveau de l’entreprise, puis un ou deux par processus clé (repère de terrain K-li-T, non une règle de la norme).</t>
  </si>
  <si>
    <t xml:space="preserve">3.  Formuler. Dans l’onglet « Objectifs », écrivez pour chacun : le niveau, le verbe d’action, l’indicateur avec son unité, la valeur de départ, la cible, l’échéance et le pilote. Les cases rouges signalent un pilote, un indicateur ou une cible manquants.</t>
  </si>
  <si>
    <t xml:space="preserve">4.  Contrôler. L’onglet « Contrôle 6.2.1 » reprend les objectifs et les huit caractéristiques : répondez Oui ou Non pour chacune, puis corrigez les « Non ».</t>
  </si>
  <si>
    <t xml:space="preserve">5.  Planifier. Dans l’onglet « Plan d’actions », indiquez pour chaque objectif ce qui sera fait, avec quelles ressources, qui est responsable, pour quand et comment les résultats seront évalués (6.2.2). Une à trois actions suffisent par objectif.</t>
  </si>
  <si>
    <t xml:space="preserve">6.  Suivre et mettre à jour. Saisissez le dernier résultat et sa date : l’avancement se calcule. Choisissez le statut. Un objectif atteint est relevé ou remplacé. Présentez le tableau en revue de direction (9.3.2, point d).</t>
  </si>
  <si>
    <t xml:space="preserve">Comment lire l’avancement</t>
  </si>
  <si>
    <t xml:space="preserve">Avancement = (dernier résultat − valeur de départ) ÷ (cible − valeur de départ). Il fonctionne que l’objectif consiste à augmenter une valeur (taux de livraison) ou à la diminuer (rebuts, réclamations). 100 % signifie que la cible est atteinte.</t>
  </si>
  <si>
    <t xml:space="preserve">Pour un objectif qui est une étape à franchir (par exemple « habiliter tous les opérateurs avant le 30 juin »), laissez l’avancement vide et choisissez le statut : l’annexe A.6.2 admet des formes quantitatives ou d’autres formes adaptées.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</si>
  <si>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</si>
  <si>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</si>
  <si>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</si>
  <si>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</si>
  <si>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</si>
  <si>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Objectifs : le tableau à remplir (15 lignes), avec compteurs, alertes et avancement calculé.</t>
  </si>
  <si>
    <t xml:space="preserve">•  Contrôle 6.2.1 : les huit caractéristiques d’un objectif, objectif par objectif.</t>
  </si>
  <si>
    <t xml:space="preserve">•  Plan d’actions : le plan de 6.2.2 (20 lignes).</t>
  </si>
  <si>
    <t xml:space="preserve">•  Exemple objectifs et Exemple plan d’actions : une entreprise de décolletage de cinquante personnes (fictif).</t>
  </si>
  <si>
    <t xml:space="preserve">•  Listes : contenu des menus déroulants.</t>
  </si>
  <si>
    <t xml:space="preserve">Pour aller plus loin</t>
  </si>
  <si>
    <t xml:space="preserve">L’article qui accompagne ce modèle : k-li-t.com/objectifs-qualite-iso-9001/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</si>
  <si>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</si>
  <si>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 6.2.1</t>
  </si>
  <si>
    <t xml:space="preserve">Plan d’objectifs qualité</t>
  </si>
  <si>
    <t xml:space="preserve">Un objectif = un verbe d’action, un indicateur, une valeur de départ, une cible, une échéance, un pilote. « Améliorer la qualité » n’est pas un objectif.</t>
  </si>
  <si>
    <t xml:space="preserve">Objectifs inscrits</t>
  </si>
  <si>
    <t xml:space="preserve">Atteints</t>
  </si>
  <si>
    <t xml:space="preserve">En retard</t>
  </si>
  <si>
    <t xml:space="preserve">Sans pilote</t>
  </si>
  <si>
    <t xml:space="preserve">Sans indicateur ou sans cible</t>
  </si>
  <si>
    <t xml:space="preserve">N°</t>
  </si>
  <si>
    <t xml:space="preserve">Niveau</t>
  </si>
  <si>
    <t xml:space="preserve">Processus ou fonction</t>
  </si>
  <si>
    <t xml:space="preserve">Objectif (verbe d’action et résultat attendu)</t>
  </si>
  <si>
    <t xml:space="preserve">Engagement de la politique concerné</t>
  </si>
  <si>
    <t xml:space="preserve">Indicateur (avec unité)</t>
  </si>
  <si>
    <t xml:space="preserve">Valeur de départ</t>
  </si>
  <si>
    <t xml:space="preserve">Cible</t>
  </si>
  <si>
    <t xml:space="preserve">Échéance</t>
  </si>
  <si>
    <t xml:space="preserve">Pilote</t>
  </si>
  <si>
    <t xml:space="preserve">Dernier résultat</t>
  </si>
  <si>
    <t xml:space="preserve">Date du résultat</t>
  </si>
  <si>
    <t xml:space="preserve">Avancement (calculé)</t>
  </si>
  <si>
    <t xml:space="preserve">Statut</t>
  </si>
  <si>
    <t xml:space="preserve">Contrôle des huit caractéristiques (6.2.1, points a à h)</t>
  </si>
  <si>
    <t xml:space="preserve">Répondez Oui ou Non pour chaque objectif, puis corrigez les « Non ». Les objectifs viennent de l’onglet « Objectifs ».</t>
  </si>
  <si>
    <t xml:space="preserve">Objectif</t>
  </si>
  <si>
    <t xml:space="preserve">a. Cohérent avec la politique</t>
  </si>
  <si>
    <t xml:space="preserve">b. Mesurable</t>
  </si>
  <si>
    <t xml:space="preserve">c. Tient compte des exigences applicables</t>
  </si>
  <si>
    <t xml:space="preserve">d. Surveillé</t>
  </si>
  <si>
    <t xml:space="preserve">e. Communiqué</t>
  </si>
  <si>
    <t xml:space="preserve">f. Mis à jour si besoin</t>
  </si>
  <si>
    <t xml:space="preserve">g. Documenté</t>
  </si>
  <si>
    <t xml:space="preserve">h. Pertinent pour la conformité et la satisfaction du client</t>
  </si>
  <si>
    <t xml:space="preserve">Critères satisfaits (sur 8)</t>
  </si>
  <si>
    <t xml:space="preserve">Écart à corriger</t>
  </si>
  <si>
    <t xml:space="preserve">K-li-T · Modèle ISO 9001:2026 · Paragraphe 6.2.2</t>
  </si>
  <si>
    <t xml:space="preserve">Plan d’actions pour atteindre les objectifs (6.2.2)</t>
  </si>
  <si>
    <t xml:space="preserve">Pour chaque objectif : ce qui sera fait, les ressources, qui est responsable, quand ce sera terminé, comment les résultats seront évalués.</t>
  </si>
  <si>
    <t xml:space="preserve">Actions inscrites</t>
  </si>
  <si>
    <t xml:space="preserve">Actions faites</t>
  </si>
  <si>
    <t xml:space="preserve">Actions en retard (échéance dépassée, non faites)</t>
  </si>
  <si>
    <t xml:space="preserve">N° de l’objectif</t>
  </si>
  <si>
    <t xml:space="preserve">Objectif (repris de l’onglet « Objectifs »)</t>
  </si>
  <si>
    <t xml:space="preserve">Ce qui sera fait</t>
  </si>
  <si>
    <t xml:space="preserve">Ressources nécessaires</t>
  </si>
  <si>
    <t xml:space="preserve">Responsable</t>
  </si>
  <si>
    <t xml:space="preserve">Comment les résultats seront évalués</t>
  </si>
  <si>
    <t xml:space="preserve">Statut de l’action</t>
  </si>
  <si>
    <t xml:space="preserve">Plan d’objectifs qualité (exemple fictif)</t>
  </si>
  <si>
    <t xml:space="preserve">Entreprise de décolletage de cinquante personnes (automobile, électroménager). Deux objectifs ont déjà un résultat intermédiaire : l’avancement se calcule seul.</t>
  </si>
  <si>
    <t xml:space="preserve">Entreprise</t>
  </si>
  <si>
    <t xml:space="preserve">Direction</t>
  </si>
  <si>
    <t xml:space="preserve">Fiabiliser les livraisons</t>
  </si>
  <si>
    <t xml:space="preserve">Livrer conforme et à l’heure</t>
  </si>
  <si>
    <t xml:space="preserve">Taux de livraison à l’heure (%)</t>
  </si>
  <si>
    <t xml:space="preserve">En cours</t>
  </si>
  <si>
    <t xml:space="preserve">Qualité</t>
  </si>
  <si>
    <t xml:space="preserve">Réduire les réclamations clients</t>
  </si>
  <si>
    <t xml:space="preserve">Satisfaire aux exigences des clients</t>
  </si>
  <si>
    <t xml:space="preserve">Réclamations clients par an (nombre)</t>
  </si>
  <si>
    <t xml:space="preserve">Responsable qualité</t>
  </si>
  <si>
    <t xml:space="preserve">Processus</t>
  </si>
  <si>
    <t xml:space="preserve">Production</t>
  </si>
  <si>
    <t xml:space="preserve">Réduire les rebuts sur les tours multibroches</t>
  </si>
  <si>
    <t xml:space="preserve">Livrer conforme</t>
  </si>
  <si>
    <t xml:space="preserve">Taux de rebut (%)</t>
  </si>
  <si>
    <t xml:space="preserve">Responsable de production</t>
  </si>
  <si>
    <t xml:space="preserve">Achats</t>
  </si>
  <si>
    <t xml:space="preserve">Sécuriser les approvisionnements critiques</t>
  </si>
  <si>
    <t xml:space="preserve">Livrer à l’heure</t>
  </si>
  <si>
    <t xml:space="preserve">Retards fournisseurs sur matières critiques (par trimestre)</t>
  </si>
  <si>
    <t xml:space="preserve">Responsable achats</t>
  </si>
  <si>
    <t xml:space="preserve">Clôturer plus vite les actions correctives</t>
  </si>
  <si>
    <t xml:space="preserve">Amélioration continue du système</t>
  </si>
  <si>
    <t xml:space="preserve">Délai moyen de clôture (jours)</t>
  </si>
  <si>
    <t xml:space="preserve">Fonction</t>
  </si>
  <si>
    <t xml:space="preserve">Ressources humaines</t>
  </si>
  <si>
    <t xml:space="preserve">Rendre les opérateurs polyvalents</t>
  </si>
  <si>
    <t xml:space="preserve">Opérateurs habilités sur au moins trois postes (nombre sur 30)</t>
  </si>
  <si>
    <t xml:space="preserve">Plan d’actions (exemple fictif)</t>
  </si>
  <si>
    <t xml:space="preserve">Objectif 1, fiabiliser les livraisons : trois actions. Les objectifs 2 et 5 ont une action chacun.</t>
  </si>
  <si>
    <t xml:space="preserve">Planification hebdomadaire des charges</t>
  </si>
  <si>
    <t xml:space="preserve">Une heure par semaine du planificateur et du responsable de production</t>
  </si>
  <si>
    <t xml:space="preserve">Taux mensuel de livraison à l’heure</t>
  </si>
  <si>
    <t xml:space="preserve">Relance des fournisseurs en retard avant chaque lancement</t>
  </si>
  <si>
    <t xml:space="preserve">Temps du service achats, tableau de suivi partagé</t>
  </si>
  <si>
    <t xml:space="preserve">Nombre de retards fournisseurs par mois</t>
  </si>
  <si>
    <t xml:space="preserve">À faire</t>
  </si>
  <si>
    <t xml:space="preserve">Point livraison chaque lundi (15 minutes)</t>
  </si>
  <si>
    <t xml:space="preserve">Salle de réunion, tableau de suivi</t>
  </si>
  <si>
    <t xml:space="preserve">Présence au point, actions ouvertes</t>
  </si>
  <si>
    <t xml:space="preserve">Analyse de chaque réclamation avec la méthode des 5 pourquoi</t>
  </si>
  <si>
    <t xml:space="preserve">Une heure par réclamation, responsable qualité et chef d’équipe</t>
  </si>
  <si>
    <t xml:space="preserve">Réclamations par trimestre, récurrences</t>
  </si>
  <si>
    <t xml:space="preserve">Fiche de suivi des actions correctives avec date d’échéance visible</t>
  </si>
  <si>
    <t xml:space="preserve">Tableau partagé, rappel mensuel</t>
  </si>
  <si>
    <t xml:space="preserve">Délai moyen de clôture</t>
  </si>
  <si>
    <t xml:space="preserve">K-li-T · Listes déroulantes (modifiables)</t>
  </si>
  <si>
    <t xml:space="preserve">Ces listes alimentent les menus déroulants des autres onglets. Vous pouvez en modifier le contenu.</t>
  </si>
  <si>
    <t xml:space="preserve">Oui / Non</t>
  </si>
  <si>
    <t xml:space="preserve">Oui</t>
  </si>
  <si>
    <t xml:space="preserve">Atteint</t>
  </si>
  <si>
    <t xml:space="preserve">Non</t>
  </si>
  <si>
    <t xml:space="preserve">Fait</t>
  </si>
  <si>
    <t xml:space="preserve">Abandonné</t>
  </si>
  <si>
    <t xml:space="preserve">Remplacé</t>
  </si>
</sst>
</file>

<file path=xl/styles.xml><?xml version="1.0" encoding="utf-8"?>
<styleSheet xmlns="http://schemas.openxmlformats.org/spreadsheetml/2006/main">
  <numFmts count="4">
    <numFmt numFmtId="164" formatCode="General"/>
    <numFmt numFmtId="165" formatCode="General"/>
    <numFmt numFmtId="166" formatCode="dd/mm/yyyy"/>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6">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1A1816"/>
      </font>
      <fill>
        <patternFill>
          <bgColor rgb="FFDCF1E9"/>
        </patternFill>
      </fill>
    </dxf>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FAF7"/>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CCFFFF"/>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30" hidden="false" customHeight="true" outlineLevel="0" collapsed="false">
      <c r="B16" s="4" t="s">
        <v>11</v>
      </c>
    </row>
    <row r="17" customFormat="false" ht="30" hidden="false" customHeight="true" outlineLevel="0" collapsed="false">
      <c r="B17" s="4" t="s">
        <v>12</v>
      </c>
    </row>
    <row r="19" customFormat="false" ht="19.5" hidden="false" customHeight="true" outlineLevel="0" collapsed="false">
      <c r="B19" s="5" t="s">
        <v>13</v>
      </c>
    </row>
    <row r="20" customFormat="false" ht="18" hidden="false" customHeight="true" outlineLevel="0" collapsed="false">
      <c r="B20" s="6" t="s">
        <v>14</v>
      </c>
    </row>
    <row r="21" customFormat="false" ht="18" hidden="false" customHeight="true" outlineLevel="0" collapsed="false">
      <c r="B21" s="7" t="s">
        <v>15</v>
      </c>
    </row>
    <row r="22" customFormat="false" ht="18" hidden="false" customHeight="true" outlineLevel="0" collapsed="false">
      <c r="B22" s="8" t="s">
        <v>16</v>
      </c>
    </row>
    <row r="24" customFormat="false" ht="19.5" hidden="false" customHeight="true" outlineLevel="0" collapsed="false">
      <c r="B24" s="5"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8" customFormat="false" ht="16.5" hidden="false" customHeight="true" outlineLevel="0" collapsed="false">
      <c r="B28" s="4" t="s">
        <v>21</v>
      </c>
    </row>
    <row r="29" customFormat="false" ht="16.5" hidden="false" customHeight="true" outlineLevel="0" collapsed="false">
      <c r="B29" s="4" t="s">
        <v>22</v>
      </c>
    </row>
    <row r="31" customFormat="false" ht="19.5" hidden="false" customHeight="true" outlineLevel="0" collapsed="false">
      <c r="B31" s="5" t="s">
        <v>23</v>
      </c>
    </row>
    <row r="32" customFormat="false" ht="16.5" hidden="false" customHeight="true" outlineLevel="0" collapsed="false">
      <c r="B32" s="4" t="s">
        <v>24</v>
      </c>
    </row>
    <row r="34" customFormat="false" ht="30" hidden="false" customHeight="true" outlineLevel="0" collapsed="false">
      <c r="B34" s="9" t="s">
        <v>25</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N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0" topLeftCell="E11" activePane="bottomRight" state="frozen"/>
      <selection pane="topLeft" activeCell="A1" activeCellId="0" sqref="A1"/>
      <selection pane="topRight" activeCell="E1" activeCellId="0" sqref="E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18"/>
    <col collapsed="false" customWidth="true" hidden="false" outlineLevel="0" max="4" min="4" style="0" width="38"/>
    <col collapsed="false" customWidth="true" hidden="false" outlineLevel="0" max="5" min="5" style="0" width="26"/>
    <col collapsed="false" customWidth="true" hidden="false" outlineLevel="0" max="6" min="6" style="0" width="30"/>
    <col collapsed="false" customWidth="true" hidden="false" outlineLevel="0" max="7" min="7" style="0" width="10"/>
    <col collapsed="false" customWidth="true" hidden="false" outlineLevel="0" max="8" min="8" style="0" width="9"/>
    <col collapsed="false" customWidth="true" hidden="false" outlineLevel="0" max="9" min="9" style="0" width="12"/>
    <col collapsed="false" customWidth="true" hidden="false" outlineLevel="0" max="10" min="10" style="0" width="18"/>
    <col collapsed="false" customWidth="true" hidden="false" outlineLevel="0" max="11" min="11" style="0" width="10"/>
    <col collapsed="false" customWidth="true" hidden="false" outlineLevel="0" max="14" min="12" style="0" width="12"/>
  </cols>
  <sheetData>
    <row r="1" customFormat="false" ht="21.75" hidden="false" customHeight="true" outlineLevel="0" collapsed="false">
      <c r="A1" s="1" t="s">
        <v>26</v>
      </c>
      <c r="B1" s="2"/>
      <c r="C1" s="2"/>
      <c r="D1" s="2"/>
      <c r="E1" s="2"/>
      <c r="F1" s="2"/>
      <c r="G1" s="2"/>
      <c r="H1" s="2"/>
      <c r="I1" s="2"/>
      <c r="J1" s="2"/>
      <c r="K1" s="2"/>
      <c r="L1" s="2"/>
      <c r="M1" s="2"/>
      <c r="N1" s="2"/>
    </row>
    <row r="2" customFormat="false" ht="25.5" hidden="false" customHeight="true" outlineLevel="0" collapsed="false">
      <c r="A2" s="3" t="s">
        <v>27</v>
      </c>
    </row>
    <row r="3" customFormat="false" ht="15" hidden="false" customHeight="false" outlineLevel="0" collapsed="false">
      <c r="A3" s="10" t="s">
        <v>28</v>
      </c>
    </row>
    <row r="4" customFormat="false" ht="18" hidden="false" customHeight="true" outlineLevel="0" collapsed="false">
      <c r="D4" s="11" t="s">
        <v>29</v>
      </c>
      <c r="E4" s="12" t="n">
        <f aca="false">COUNTA(D11:D25)</f>
        <v>0</v>
      </c>
    </row>
    <row r="5" customFormat="false" ht="18" hidden="false" customHeight="true" outlineLevel="0" collapsed="false">
      <c r="D5" s="11" t="s">
        <v>30</v>
      </c>
      <c r="E5" s="12" t="n">
        <f aca="false">COUNTIF(N11:N25,"Atteint")</f>
        <v>0</v>
      </c>
    </row>
    <row r="6" customFormat="false" ht="18" hidden="false" customHeight="true" outlineLevel="0" collapsed="false">
      <c r="D6" s="11" t="s">
        <v>31</v>
      </c>
      <c r="E6" s="12" t="n">
        <f aca="false">COUNTIF(N11:N25,"En retard")</f>
        <v>0</v>
      </c>
    </row>
    <row r="7" customFormat="false" ht="18" hidden="false" customHeight="true" outlineLevel="0" collapsed="false">
      <c r="D7" s="11" t="s">
        <v>32</v>
      </c>
      <c r="E7" s="12" t="n">
        <f aca="false">SUMPRODUCT((D11:D25&lt;&gt;"")*(J11:J25=""))</f>
        <v>0</v>
      </c>
    </row>
    <row r="8" customFormat="false" ht="18" hidden="false" customHeight="true" outlineLevel="0" collapsed="false">
      <c r="D8" s="11" t="s">
        <v>33</v>
      </c>
      <c r="E8" s="12" t="n">
        <f aca="false">SUMPRODUCT((D11:D25&lt;&gt;"")*(((F11:F25="")+(H11:H25=""))&gt;0))</f>
        <v>0</v>
      </c>
    </row>
    <row r="10" customFormat="false" ht="33.75" hidden="false" customHeight="true" outlineLevel="0" collapsed="false">
      <c r="A10" s="13" t="s">
        <v>34</v>
      </c>
      <c r="B10" s="13" t="s">
        <v>35</v>
      </c>
      <c r="C10" s="13" t="s">
        <v>36</v>
      </c>
      <c r="D10" s="13" t="s">
        <v>37</v>
      </c>
      <c r="E10" s="13" t="s">
        <v>38</v>
      </c>
      <c r="F10" s="13" t="s">
        <v>39</v>
      </c>
      <c r="G10" s="13" t="s">
        <v>40</v>
      </c>
      <c r="H10" s="13" t="s">
        <v>41</v>
      </c>
      <c r="I10" s="13" t="s">
        <v>42</v>
      </c>
      <c r="J10" s="13" t="s">
        <v>43</v>
      </c>
      <c r="K10" s="13" t="s">
        <v>44</v>
      </c>
      <c r="L10" s="13" t="s">
        <v>45</v>
      </c>
      <c r="M10" s="13" t="s">
        <v>46</v>
      </c>
      <c r="N10" s="13" t="s">
        <v>47</v>
      </c>
    </row>
    <row r="11" customFormat="false" ht="30" hidden="false" customHeight="true" outlineLevel="0" collapsed="false">
      <c r="A11" s="14" t="n">
        <v>1</v>
      </c>
      <c r="B11" s="15"/>
      <c r="C11" s="16"/>
      <c r="D11" s="16"/>
      <c r="E11" s="16"/>
      <c r="F11" s="16"/>
      <c r="G11" s="15"/>
      <c r="H11" s="15"/>
      <c r="I11" s="17"/>
      <c r="J11" s="16"/>
      <c r="K11" s="15"/>
      <c r="L11" s="17"/>
      <c r="M11" s="18" t="str">
        <f aca="false">IF(OR(G11="",H11="",K11="",G11=H11),"",(K11-G11)/(H11-G11))</f>
        <v/>
      </c>
      <c r="N11" s="15"/>
    </row>
    <row r="12" customFormat="false" ht="30" hidden="false" customHeight="true" outlineLevel="0" collapsed="false">
      <c r="A12" s="14" t="n">
        <v>2</v>
      </c>
      <c r="B12" s="15"/>
      <c r="C12" s="16"/>
      <c r="D12" s="16"/>
      <c r="E12" s="16"/>
      <c r="F12" s="16"/>
      <c r="G12" s="15"/>
      <c r="H12" s="15"/>
      <c r="I12" s="17"/>
      <c r="J12" s="16"/>
      <c r="K12" s="15"/>
      <c r="L12" s="17"/>
      <c r="M12" s="18" t="str">
        <f aca="false">IF(OR(G12="",H12="",K12="",G12=H12),"",(K12-G12)/(H12-G12))</f>
        <v/>
      </c>
      <c r="N12" s="15"/>
    </row>
    <row r="13" customFormat="false" ht="30" hidden="false" customHeight="true" outlineLevel="0" collapsed="false">
      <c r="A13" s="14" t="n">
        <v>3</v>
      </c>
      <c r="B13" s="15"/>
      <c r="C13" s="16"/>
      <c r="D13" s="16"/>
      <c r="E13" s="16"/>
      <c r="F13" s="16"/>
      <c r="G13" s="15"/>
      <c r="H13" s="15"/>
      <c r="I13" s="17"/>
      <c r="J13" s="16"/>
      <c r="K13" s="15"/>
      <c r="L13" s="17"/>
      <c r="M13" s="18" t="str">
        <f aca="false">IF(OR(G13="",H13="",K13="",G13=H13),"",(K13-G13)/(H13-G13))</f>
        <v/>
      </c>
      <c r="N13" s="15"/>
    </row>
    <row r="14" customFormat="false" ht="30" hidden="false" customHeight="true" outlineLevel="0" collapsed="false">
      <c r="A14" s="14" t="n">
        <v>4</v>
      </c>
      <c r="B14" s="15"/>
      <c r="C14" s="16"/>
      <c r="D14" s="16"/>
      <c r="E14" s="16"/>
      <c r="F14" s="16"/>
      <c r="G14" s="15"/>
      <c r="H14" s="15"/>
      <c r="I14" s="17"/>
      <c r="J14" s="16"/>
      <c r="K14" s="15"/>
      <c r="L14" s="17"/>
      <c r="M14" s="18" t="str">
        <f aca="false">IF(OR(G14="",H14="",K14="",G14=H14),"",(K14-G14)/(H14-G14))</f>
        <v/>
      </c>
      <c r="N14" s="15"/>
    </row>
    <row r="15" customFormat="false" ht="30" hidden="false" customHeight="true" outlineLevel="0" collapsed="false">
      <c r="A15" s="14" t="n">
        <v>5</v>
      </c>
      <c r="B15" s="15"/>
      <c r="C15" s="16"/>
      <c r="D15" s="16"/>
      <c r="E15" s="16"/>
      <c r="F15" s="16"/>
      <c r="G15" s="15"/>
      <c r="H15" s="15"/>
      <c r="I15" s="17"/>
      <c r="J15" s="16"/>
      <c r="K15" s="15"/>
      <c r="L15" s="17"/>
      <c r="M15" s="18" t="str">
        <f aca="false">IF(OR(G15="",H15="",K15="",G15=H15),"",(K15-G15)/(H15-G15))</f>
        <v/>
      </c>
      <c r="N15" s="15"/>
    </row>
    <row r="16" customFormat="false" ht="30" hidden="false" customHeight="true" outlineLevel="0" collapsed="false">
      <c r="A16" s="14" t="n">
        <v>6</v>
      </c>
      <c r="B16" s="15"/>
      <c r="C16" s="16"/>
      <c r="D16" s="16"/>
      <c r="E16" s="16"/>
      <c r="F16" s="16"/>
      <c r="G16" s="15"/>
      <c r="H16" s="15"/>
      <c r="I16" s="17"/>
      <c r="J16" s="16"/>
      <c r="K16" s="15"/>
      <c r="L16" s="17"/>
      <c r="M16" s="18" t="str">
        <f aca="false">IF(OR(G16="",H16="",K16="",G16=H16),"",(K16-G16)/(H16-G16))</f>
        <v/>
      </c>
      <c r="N16" s="15"/>
    </row>
    <row r="17" customFormat="false" ht="30" hidden="false" customHeight="true" outlineLevel="0" collapsed="false">
      <c r="A17" s="14" t="n">
        <v>7</v>
      </c>
      <c r="B17" s="15"/>
      <c r="C17" s="16"/>
      <c r="D17" s="16"/>
      <c r="E17" s="16"/>
      <c r="F17" s="16"/>
      <c r="G17" s="15"/>
      <c r="H17" s="15"/>
      <c r="I17" s="17"/>
      <c r="J17" s="16"/>
      <c r="K17" s="15"/>
      <c r="L17" s="17"/>
      <c r="M17" s="18" t="str">
        <f aca="false">IF(OR(G17="",H17="",K17="",G17=H17),"",(K17-G17)/(H17-G17))</f>
        <v/>
      </c>
      <c r="N17" s="15"/>
    </row>
    <row r="18" customFormat="false" ht="30" hidden="false" customHeight="true" outlineLevel="0" collapsed="false">
      <c r="A18" s="14" t="n">
        <v>8</v>
      </c>
      <c r="B18" s="15"/>
      <c r="C18" s="16"/>
      <c r="D18" s="16"/>
      <c r="E18" s="16"/>
      <c r="F18" s="16"/>
      <c r="G18" s="15"/>
      <c r="H18" s="15"/>
      <c r="I18" s="17"/>
      <c r="J18" s="16"/>
      <c r="K18" s="15"/>
      <c r="L18" s="17"/>
      <c r="M18" s="18" t="str">
        <f aca="false">IF(OR(G18="",H18="",K18="",G18=H18),"",(K18-G18)/(H18-G18))</f>
        <v/>
      </c>
      <c r="N18" s="15"/>
    </row>
    <row r="19" customFormat="false" ht="30" hidden="false" customHeight="true" outlineLevel="0" collapsed="false">
      <c r="A19" s="14" t="n">
        <v>9</v>
      </c>
      <c r="B19" s="15"/>
      <c r="C19" s="16"/>
      <c r="D19" s="16"/>
      <c r="E19" s="16"/>
      <c r="F19" s="16"/>
      <c r="G19" s="15"/>
      <c r="H19" s="15"/>
      <c r="I19" s="17"/>
      <c r="J19" s="16"/>
      <c r="K19" s="15"/>
      <c r="L19" s="17"/>
      <c r="M19" s="18" t="str">
        <f aca="false">IF(OR(G19="",H19="",K19="",G19=H19),"",(K19-G19)/(H19-G19))</f>
        <v/>
      </c>
      <c r="N19" s="15"/>
    </row>
    <row r="20" customFormat="false" ht="30" hidden="false" customHeight="true" outlineLevel="0" collapsed="false">
      <c r="A20" s="14" t="n">
        <v>10</v>
      </c>
      <c r="B20" s="15"/>
      <c r="C20" s="16"/>
      <c r="D20" s="16"/>
      <c r="E20" s="16"/>
      <c r="F20" s="16"/>
      <c r="G20" s="15"/>
      <c r="H20" s="15"/>
      <c r="I20" s="17"/>
      <c r="J20" s="16"/>
      <c r="K20" s="15"/>
      <c r="L20" s="17"/>
      <c r="M20" s="18" t="str">
        <f aca="false">IF(OR(G20="",H20="",K20="",G20=H20),"",(K20-G20)/(H20-G20))</f>
        <v/>
      </c>
      <c r="N20" s="15"/>
    </row>
    <row r="21" customFormat="false" ht="30" hidden="false" customHeight="true" outlineLevel="0" collapsed="false">
      <c r="A21" s="14" t="n">
        <v>11</v>
      </c>
      <c r="B21" s="15"/>
      <c r="C21" s="16"/>
      <c r="D21" s="16"/>
      <c r="E21" s="16"/>
      <c r="F21" s="16"/>
      <c r="G21" s="15"/>
      <c r="H21" s="15"/>
      <c r="I21" s="17"/>
      <c r="J21" s="16"/>
      <c r="K21" s="15"/>
      <c r="L21" s="17"/>
      <c r="M21" s="18" t="str">
        <f aca="false">IF(OR(G21="",H21="",K21="",G21=H21),"",(K21-G21)/(H21-G21))</f>
        <v/>
      </c>
      <c r="N21" s="15"/>
    </row>
    <row r="22" customFormat="false" ht="30" hidden="false" customHeight="true" outlineLevel="0" collapsed="false">
      <c r="A22" s="14" t="n">
        <v>12</v>
      </c>
      <c r="B22" s="15"/>
      <c r="C22" s="16"/>
      <c r="D22" s="16"/>
      <c r="E22" s="16"/>
      <c r="F22" s="16"/>
      <c r="G22" s="15"/>
      <c r="H22" s="15"/>
      <c r="I22" s="17"/>
      <c r="J22" s="16"/>
      <c r="K22" s="15"/>
      <c r="L22" s="17"/>
      <c r="M22" s="18" t="str">
        <f aca="false">IF(OR(G22="",H22="",K22="",G22=H22),"",(K22-G22)/(H22-G22))</f>
        <v/>
      </c>
      <c r="N22" s="15"/>
    </row>
    <row r="23" customFormat="false" ht="30" hidden="false" customHeight="true" outlineLevel="0" collapsed="false">
      <c r="A23" s="14" t="n">
        <v>13</v>
      </c>
      <c r="B23" s="15"/>
      <c r="C23" s="16"/>
      <c r="D23" s="16"/>
      <c r="E23" s="16"/>
      <c r="F23" s="16"/>
      <c r="G23" s="15"/>
      <c r="H23" s="15"/>
      <c r="I23" s="17"/>
      <c r="J23" s="16"/>
      <c r="K23" s="15"/>
      <c r="L23" s="17"/>
      <c r="M23" s="18" t="str">
        <f aca="false">IF(OR(G23="",H23="",K23="",G23=H23),"",(K23-G23)/(H23-G23))</f>
        <v/>
      </c>
      <c r="N23" s="15"/>
    </row>
    <row r="24" customFormat="false" ht="30" hidden="false" customHeight="true" outlineLevel="0" collapsed="false">
      <c r="A24" s="14" t="n">
        <v>14</v>
      </c>
      <c r="B24" s="15"/>
      <c r="C24" s="16"/>
      <c r="D24" s="16"/>
      <c r="E24" s="16"/>
      <c r="F24" s="16"/>
      <c r="G24" s="15"/>
      <c r="H24" s="15"/>
      <c r="I24" s="17"/>
      <c r="J24" s="16"/>
      <c r="K24" s="15"/>
      <c r="L24" s="17"/>
      <c r="M24" s="18" t="str">
        <f aca="false">IF(OR(G24="",H24="",K24="",G24=H24),"",(K24-G24)/(H24-G24))</f>
        <v/>
      </c>
      <c r="N24" s="15"/>
    </row>
    <row r="25" customFormat="false" ht="30" hidden="false" customHeight="true" outlineLevel="0" collapsed="false">
      <c r="A25" s="14" t="n">
        <v>15</v>
      </c>
      <c r="B25" s="15"/>
      <c r="C25" s="16"/>
      <c r="D25" s="16"/>
      <c r="E25" s="16"/>
      <c r="F25" s="16"/>
      <c r="G25" s="15"/>
      <c r="H25" s="15"/>
      <c r="I25" s="17"/>
      <c r="J25" s="16"/>
      <c r="K25" s="15"/>
      <c r="L25" s="17"/>
      <c r="M25" s="18" t="str">
        <f aca="false">IF(OR(G25="",H25="",K25="",G25=H25),"",(K25-G25)/(H25-G25))</f>
        <v/>
      </c>
      <c r="N25" s="15"/>
    </row>
  </sheetData>
  <conditionalFormatting sqref="N11:N25">
    <cfRule type="expression" priority="2" aboveAverage="0" equalAverage="0" bottom="0" percent="0" rank="0" text="" dxfId="0">
      <formula>$N11="Atteint"</formula>
    </cfRule>
    <cfRule type="expression" priority="3" aboveAverage="0" equalAverage="0" bottom="0" percent="0" rank="0" text="" dxfId="1">
      <formula>$N11="En retard"</formula>
    </cfRule>
  </conditionalFormatting>
  <conditionalFormatting sqref="J11:J25">
    <cfRule type="expression" priority="4" aboveAverage="0" equalAverage="0" bottom="0" percent="0" rank="0" text="" dxfId="1">
      <formula>AND($D11&lt;&gt;"",$J11="")</formula>
    </cfRule>
  </conditionalFormatting>
  <conditionalFormatting sqref="F11:F25">
    <cfRule type="expression" priority="5" aboveAverage="0" equalAverage="0" bottom="0" percent="0" rank="0" text="" dxfId="1">
      <formula>AND($D11&lt;&gt;"",$F11="")</formula>
    </cfRule>
  </conditionalFormatting>
  <conditionalFormatting sqref="H11:H25">
    <cfRule type="expression" priority="6" aboveAverage="0" equalAverage="0" bottom="0" percent="0" rank="0" text="" dxfId="1">
      <formula>AND($D11&lt;&gt;"",$H11="")</formula>
    </cfRule>
  </conditionalFormatting>
  <dataValidations count="2">
    <dataValidation allowBlank="true" errorStyle="stop" operator="between" showDropDown="false" showErrorMessage="false" showInputMessage="false" sqref="B11:B25" type="list">
      <formula1>"Entreprise,Processus,Fonction"</formula1>
      <formula2>0</formula2>
    </dataValidation>
    <dataValidation allowBlank="true" errorStyle="stop" operator="between" showDropDown="false" showErrorMessage="false" showInputMessage="false" sqref="N11:N25" type="list">
      <formula1>Listes!$A$4:$A$8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10" min="3" style="0" width="13"/>
    <col collapsed="false" customWidth="true" hidden="false" outlineLevel="0" max="11" min="11" style="0" width="14"/>
    <col collapsed="false" customWidth="true" hidden="false" outlineLevel="0" max="12" min="12" style="0" width="36"/>
  </cols>
  <sheetData>
    <row r="1" customFormat="false" ht="21.75" hidden="false" customHeight="true" outlineLevel="0" collapsed="false">
      <c r="A1" s="1" t="s">
        <v>26</v>
      </c>
      <c r="B1" s="2"/>
      <c r="C1" s="2"/>
      <c r="D1" s="2"/>
      <c r="E1" s="2"/>
      <c r="F1" s="2"/>
      <c r="G1" s="2"/>
      <c r="H1" s="2"/>
      <c r="I1" s="2"/>
      <c r="J1" s="2"/>
      <c r="K1" s="2"/>
      <c r="L1" s="2"/>
    </row>
    <row r="2" customFormat="false" ht="25.5" hidden="false" customHeight="true" outlineLevel="0" collapsed="false">
      <c r="A2" s="3" t="s">
        <v>48</v>
      </c>
    </row>
    <row r="3" customFormat="false" ht="15" hidden="false" customHeight="false" outlineLevel="0" collapsed="false">
      <c r="A3" s="10" t="s">
        <v>49</v>
      </c>
    </row>
    <row r="10" customFormat="false" ht="61.5" hidden="false" customHeight="true" outlineLevel="0" collapsed="false">
      <c r="A10" s="13" t="s">
        <v>34</v>
      </c>
      <c r="B10" s="13" t="s">
        <v>50</v>
      </c>
      <c r="C10" s="13" t="s">
        <v>51</v>
      </c>
      <c r="D10" s="13" t="s">
        <v>52</v>
      </c>
      <c r="E10" s="13" t="s">
        <v>53</v>
      </c>
      <c r="F10" s="13" t="s">
        <v>54</v>
      </c>
      <c r="G10" s="13" t="s">
        <v>55</v>
      </c>
      <c r="H10" s="13" t="s">
        <v>56</v>
      </c>
      <c r="I10" s="13" t="s">
        <v>57</v>
      </c>
      <c r="J10" s="13" t="s">
        <v>58</v>
      </c>
      <c r="K10" s="13" t="s">
        <v>59</v>
      </c>
      <c r="L10" s="13" t="s">
        <v>60</v>
      </c>
    </row>
    <row r="11" customFormat="false" ht="30" hidden="false" customHeight="true" outlineLevel="0" collapsed="false">
      <c r="A11" s="19" t="n">
        <f aca="false">Objectifs!A11</f>
        <v>1</v>
      </c>
      <c r="B11" s="20" t="str">
        <f aca="false">IF(Objectifs!D11="","",Objectifs!D11)</f>
        <v/>
      </c>
      <c r="C11" s="15"/>
      <c r="D11" s="15"/>
      <c r="E11" s="15"/>
      <c r="F11" s="15"/>
      <c r="G11" s="15"/>
      <c r="H11" s="15"/>
      <c r="I11" s="15"/>
      <c r="J11" s="15"/>
      <c r="K11" s="19" t="str">
        <f aca="false">IF(B11="","",COUNTIF(C11:J11,"Oui"))</f>
        <v/>
      </c>
      <c r="L11" s="16"/>
    </row>
    <row r="12" customFormat="false" ht="30" hidden="false" customHeight="true" outlineLevel="0" collapsed="false">
      <c r="A12" s="19" t="n">
        <f aca="false">Objectifs!A12</f>
        <v>2</v>
      </c>
      <c r="B12" s="20" t="str">
        <f aca="false">IF(Objectifs!D12="","",Objectifs!D12)</f>
        <v/>
      </c>
      <c r="C12" s="15"/>
      <c r="D12" s="15"/>
      <c r="E12" s="15"/>
      <c r="F12" s="15"/>
      <c r="G12" s="15"/>
      <c r="H12" s="15"/>
      <c r="I12" s="15"/>
      <c r="J12" s="15"/>
      <c r="K12" s="19" t="str">
        <f aca="false">IF(B12="","",COUNTIF(C12:J12,"Oui"))</f>
        <v/>
      </c>
      <c r="L12" s="16"/>
    </row>
    <row r="13" customFormat="false" ht="30" hidden="false" customHeight="true" outlineLevel="0" collapsed="false">
      <c r="A13" s="19" t="n">
        <f aca="false">Objectifs!A13</f>
        <v>3</v>
      </c>
      <c r="B13" s="20" t="str">
        <f aca="false">IF(Objectifs!D13="","",Objectifs!D13)</f>
        <v/>
      </c>
      <c r="C13" s="15"/>
      <c r="D13" s="15"/>
      <c r="E13" s="15"/>
      <c r="F13" s="15"/>
      <c r="G13" s="15"/>
      <c r="H13" s="15"/>
      <c r="I13" s="15"/>
      <c r="J13" s="15"/>
      <c r="K13" s="19" t="str">
        <f aca="false">IF(B13="","",COUNTIF(C13:J13,"Oui"))</f>
        <v/>
      </c>
      <c r="L13" s="16"/>
    </row>
    <row r="14" customFormat="false" ht="30" hidden="false" customHeight="true" outlineLevel="0" collapsed="false">
      <c r="A14" s="19" t="n">
        <f aca="false">Objectifs!A14</f>
        <v>4</v>
      </c>
      <c r="B14" s="20" t="str">
        <f aca="false">IF(Objectifs!D14="","",Objectifs!D14)</f>
        <v/>
      </c>
      <c r="C14" s="15"/>
      <c r="D14" s="15"/>
      <c r="E14" s="15"/>
      <c r="F14" s="15"/>
      <c r="G14" s="15"/>
      <c r="H14" s="15"/>
      <c r="I14" s="15"/>
      <c r="J14" s="15"/>
      <c r="K14" s="19" t="str">
        <f aca="false">IF(B14="","",COUNTIF(C14:J14,"Oui"))</f>
        <v/>
      </c>
      <c r="L14" s="16"/>
    </row>
    <row r="15" customFormat="false" ht="30" hidden="false" customHeight="true" outlineLevel="0" collapsed="false">
      <c r="A15" s="19" t="n">
        <f aca="false">Objectifs!A15</f>
        <v>5</v>
      </c>
      <c r="B15" s="20" t="str">
        <f aca="false">IF(Objectifs!D15="","",Objectifs!D15)</f>
        <v/>
      </c>
      <c r="C15" s="15"/>
      <c r="D15" s="15"/>
      <c r="E15" s="15"/>
      <c r="F15" s="15"/>
      <c r="G15" s="15"/>
      <c r="H15" s="15"/>
      <c r="I15" s="15"/>
      <c r="J15" s="15"/>
      <c r="K15" s="19" t="str">
        <f aca="false">IF(B15="","",COUNTIF(C15:J15,"Oui"))</f>
        <v/>
      </c>
      <c r="L15" s="16"/>
    </row>
    <row r="16" customFormat="false" ht="30" hidden="false" customHeight="true" outlineLevel="0" collapsed="false">
      <c r="A16" s="19" t="n">
        <f aca="false">Objectifs!A16</f>
        <v>6</v>
      </c>
      <c r="B16" s="20" t="str">
        <f aca="false">IF(Objectifs!D16="","",Objectifs!D16)</f>
        <v/>
      </c>
      <c r="C16" s="15"/>
      <c r="D16" s="15"/>
      <c r="E16" s="15"/>
      <c r="F16" s="15"/>
      <c r="G16" s="15"/>
      <c r="H16" s="15"/>
      <c r="I16" s="15"/>
      <c r="J16" s="15"/>
      <c r="K16" s="19" t="str">
        <f aca="false">IF(B16="","",COUNTIF(C16:J16,"Oui"))</f>
        <v/>
      </c>
      <c r="L16" s="16"/>
    </row>
    <row r="17" customFormat="false" ht="30" hidden="false" customHeight="true" outlineLevel="0" collapsed="false">
      <c r="A17" s="19" t="n">
        <f aca="false">Objectifs!A17</f>
        <v>7</v>
      </c>
      <c r="B17" s="20" t="str">
        <f aca="false">IF(Objectifs!D17="","",Objectifs!D17)</f>
        <v/>
      </c>
      <c r="C17" s="15"/>
      <c r="D17" s="15"/>
      <c r="E17" s="15"/>
      <c r="F17" s="15"/>
      <c r="G17" s="15"/>
      <c r="H17" s="15"/>
      <c r="I17" s="15"/>
      <c r="J17" s="15"/>
      <c r="K17" s="19" t="str">
        <f aca="false">IF(B17="","",COUNTIF(C17:J17,"Oui"))</f>
        <v/>
      </c>
      <c r="L17" s="16"/>
    </row>
    <row r="18" customFormat="false" ht="30" hidden="false" customHeight="true" outlineLevel="0" collapsed="false">
      <c r="A18" s="19" t="n">
        <f aca="false">Objectifs!A18</f>
        <v>8</v>
      </c>
      <c r="B18" s="20" t="str">
        <f aca="false">IF(Objectifs!D18="","",Objectifs!D18)</f>
        <v/>
      </c>
      <c r="C18" s="15"/>
      <c r="D18" s="15"/>
      <c r="E18" s="15"/>
      <c r="F18" s="15"/>
      <c r="G18" s="15"/>
      <c r="H18" s="15"/>
      <c r="I18" s="15"/>
      <c r="J18" s="15"/>
      <c r="K18" s="19" t="str">
        <f aca="false">IF(B18="","",COUNTIF(C18:J18,"Oui"))</f>
        <v/>
      </c>
      <c r="L18" s="16"/>
    </row>
    <row r="19" customFormat="false" ht="30" hidden="false" customHeight="true" outlineLevel="0" collapsed="false">
      <c r="A19" s="19" t="n">
        <f aca="false">Objectifs!A19</f>
        <v>9</v>
      </c>
      <c r="B19" s="20" t="str">
        <f aca="false">IF(Objectifs!D19="","",Objectifs!D19)</f>
        <v/>
      </c>
      <c r="C19" s="15"/>
      <c r="D19" s="15"/>
      <c r="E19" s="15"/>
      <c r="F19" s="15"/>
      <c r="G19" s="15"/>
      <c r="H19" s="15"/>
      <c r="I19" s="15"/>
      <c r="J19" s="15"/>
      <c r="K19" s="19" t="str">
        <f aca="false">IF(B19="","",COUNTIF(C19:J19,"Oui"))</f>
        <v/>
      </c>
      <c r="L19" s="16"/>
    </row>
    <row r="20" customFormat="false" ht="30" hidden="false" customHeight="true" outlineLevel="0" collapsed="false">
      <c r="A20" s="19" t="n">
        <f aca="false">Objectifs!A20</f>
        <v>10</v>
      </c>
      <c r="B20" s="20" t="str">
        <f aca="false">IF(Objectifs!D20="","",Objectifs!D20)</f>
        <v/>
      </c>
      <c r="C20" s="15"/>
      <c r="D20" s="15"/>
      <c r="E20" s="15"/>
      <c r="F20" s="15"/>
      <c r="G20" s="15"/>
      <c r="H20" s="15"/>
      <c r="I20" s="15"/>
      <c r="J20" s="15"/>
      <c r="K20" s="19" t="str">
        <f aca="false">IF(B20="","",COUNTIF(C20:J20,"Oui"))</f>
        <v/>
      </c>
      <c r="L20" s="16"/>
    </row>
    <row r="21" customFormat="false" ht="30" hidden="false" customHeight="true" outlineLevel="0" collapsed="false">
      <c r="A21" s="19" t="n">
        <f aca="false">Objectifs!A21</f>
        <v>11</v>
      </c>
      <c r="B21" s="20" t="str">
        <f aca="false">IF(Objectifs!D21="","",Objectifs!D21)</f>
        <v/>
      </c>
      <c r="C21" s="15"/>
      <c r="D21" s="15"/>
      <c r="E21" s="15"/>
      <c r="F21" s="15"/>
      <c r="G21" s="15"/>
      <c r="H21" s="15"/>
      <c r="I21" s="15"/>
      <c r="J21" s="15"/>
      <c r="K21" s="19" t="str">
        <f aca="false">IF(B21="","",COUNTIF(C21:J21,"Oui"))</f>
        <v/>
      </c>
      <c r="L21" s="16"/>
    </row>
    <row r="22" customFormat="false" ht="30" hidden="false" customHeight="true" outlineLevel="0" collapsed="false">
      <c r="A22" s="19" t="n">
        <f aca="false">Objectifs!A22</f>
        <v>12</v>
      </c>
      <c r="B22" s="20" t="str">
        <f aca="false">IF(Objectifs!D22="","",Objectifs!D22)</f>
        <v/>
      </c>
      <c r="C22" s="15"/>
      <c r="D22" s="15"/>
      <c r="E22" s="15"/>
      <c r="F22" s="15"/>
      <c r="G22" s="15"/>
      <c r="H22" s="15"/>
      <c r="I22" s="15"/>
      <c r="J22" s="15"/>
      <c r="K22" s="19" t="str">
        <f aca="false">IF(B22="","",COUNTIF(C22:J22,"Oui"))</f>
        <v/>
      </c>
      <c r="L22" s="16"/>
    </row>
    <row r="23" customFormat="false" ht="30" hidden="false" customHeight="true" outlineLevel="0" collapsed="false">
      <c r="A23" s="19" t="n">
        <f aca="false">Objectifs!A23</f>
        <v>13</v>
      </c>
      <c r="B23" s="20" t="str">
        <f aca="false">IF(Objectifs!D23="","",Objectifs!D23)</f>
        <v/>
      </c>
      <c r="C23" s="15"/>
      <c r="D23" s="15"/>
      <c r="E23" s="15"/>
      <c r="F23" s="15"/>
      <c r="G23" s="15"/>
      <c r="H23" s="15"/>
      <c r="I23" s="15"/>
      <c r="J23" s="15"/>
      <c r="K23" s="19" t="str">
        <f aca="false">IF(B23="","",COUNTIF(C23:J23,"Oui"))</f>
        <v/>
      </c>
      <c r="L23" s="16"/>
    </row>
    <row r="24" customFormat="false" ht="30" hidden="false" customHeight="true" outlineLevel="0" collapsed="false">
      <c r="A24" s="19" t="n">
        <f aca="false">Objectifs!A24</f>
        <v>14</v>
      </c>
      <c r="B24" s="20" t="str">
        <f aca="false">IF(Objectifs!D24="","",Objectifs!D24)</f>
        <v/>
      </c>
      <c r="C24" s="15"/>
      <c r="D24" s="15"/>
      <c r="E24" s="15"/>
      <c r="F24" s="15"/>
      <c r="G24" s="15"/>
      <c r="H24" s="15"/>
      <c r="I24" s="15"/>
      <c r="J24" s="15"/>
      <c r="K24" s="19" t="str">
        <f aca="false">IF(B24="","",COUNTIF(C24:J24,"Oui"))</f>
        <v/>
      </c>
      <c r="L24" s="16"/>
    </row>
    <row r="25" customFormat="false" ht="30" hidden="false" customHeight="true" outlineLevel="0" collapsed="false">
      <c r="A25" s="19" t="n">
        <f aca="false">Objectifs!A25</f>
        <v>15</v>
      </c>
      <c r="B25" s="20" t="str">
        <f aca="false">IF(Objectifs!D25="","",Objectifs!D25)</f>
        <v/>
      </c>
      <c r="C25" s="15"/>
      <c r="D25" s="15"/>
      <c r="E25" s="15"/>
      <c r="F25" s="15"/>
      <c r="G25" s="15"/>
      <c r="H25" s="15"/>
      <c r="I25" s="15"/>
      <c r="J25" s="15"/>
      <c r="K25" s="19" t="str">
        <f aca="false">IF(B25="","",COUNTIF(C25:J25,"Oui"))</f>
        <v/>
      </c>
      <c r="L25" s="16"/>
    </row>
  </sheetData>
  <conditionalFormatting sqref="C11:J25">
    <cfRule type="expression" priority="2" aboveAverage="0" equalAverage="0" bottom="0" percent="0" rank="0" text="" dxfId="1">
      <formula>C11="Non"</formula>
    </cfRule>
    <cfRule type="expression" priority="3" aboveAverage="0" equalAverage="0" bottom="0" percent="0" rank="0" text="" dxfId="0">
      <formula>C11="Oui"</formula>
    </cfRule>
  </conditionalFormatting>
  <dataValidations count="1">
    <dataValidation allowBlank="true" errorStyle="stop" operator="between" showDropDown="false" showErrorMessage="false" showInputMessage="false" sqref="C11:J25"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6"/>
    <col collapsed="false" customWidth="true" hidden="false" outlineLevel="0" max="3" min="3" style="0" width="40"/>
    <col collapsed="false" customWidth="true" hidden="false" outlineLevel="0" max="4" min="4" style="0" width="30"/>
    <col collapsed="false" customWidth="true" hidden="false" outlineLevel="0" max="5" min="5" style="0" width="18"/>
    <col collapsed="false" customWidth="true" hidden="false" outlineLevel="0" max="6" min="6" style="0" width="12"/>
    <col collapsed="false" customWidth="true" hidden="false" outlineLevel="0" max="7" min="7" style="0" width="32"/>
    <col collapsed="false" customWidth="true" hidden="false" outlineLevel="0" max="8" min="8" style="0" width="13"/>
  </cols>
  <sheetData>
    <row r="1" customFormat="false" ht="21.75" hidden="false" customHeight="true" outlineLevel="0" collapsed="false">
      <c r="A1" s="1" t="s">
        <v>61</v>
      </c>
      <c r="B1" s="2"/>
      <c r="C1" s="2"/>
      <c r="D1" s="2"/>
      <c r="E1" s="2"/>
      <c r="F1" s="2"/>
      <c r="G1" s="2"/>
      <c r="H1" s="2"/>
    </row>
    <row r="2" customFormat="false" ht="25.5" hidden="false" customHeight="true" outlineLevel="0" collapsed="false">
      <c r="A2" s="3" t="s">
        <v>62</v>
      </c>
    </row>
    <row r="3" customFormat="false" ht="15" hidden="false" customHeight="false" outlineLevel="0" collapsed="false">
      <c r="A3" s="10" t="s">
        <v>63</v>
      </c>
    </row>
    <row r="4" customFormat="false" ht="18" hidden="false" customHeight="true" outlineLevel="0" collapsed="false">
      <c r="C4" s="11" t="s">
        <v>64</v>
      </c>
      <c r="D4" s="12" t="n">
        <f aca="false">COUNTA(C10:C29)</f>
        <v>0</v>
      </c>
    </row>
    <row r="5" customFormat="false" ht="18" hidden="false" customHeight="true" outlineLevel="0" collapsed="false">
      <c r="C5" s="11" t="s">
        <v>65</v>
      </c>
      <c r="D5" s="12" t="n">
        <f aca="false">COUNTIF(H10:H29,"Fait")</f>
        <v>0</v>
      </c>
    </row>
    <row r="6" customFormat="false" ht="30" hidden="false" customHeight="true" outlineLevel="0" collapsed="false">
      <c r="C6" s="11" t="s">
        <v>66</v>
      </c>
      <c r="D6" s="12" t="n">
        <f aca="true">SUMPRODUCT((F10:F29&lt;&gt;"")*(F10:F29&lt;TODAY())*(H10:H29&lt;&gt;"Fait"))</f>
        <v>0</v>
      </c>
    </row>
    <row r="9" customFormat="false" ht="33.75" hidden="false" customHeight="true" outlineLevel="0" collapsed="false">
      <c r="A9" s="13" t="s">
        <v>67</v>
      </c>
      <c r="B9" s="13" t="s">
        <v>68</v>
      </c>
      <c r="C9" s="13" t="s">
        <v>69</v>
      </c>
      <c r="D9" s="13" t="s">
        <v>70</v>
      </c>
      <c r="E9" s="13" t="s">
        <v>71</v>
      </c>
      <c r="F9" s="13" t="s">
        <v>42</v>
      </c>
      <c r="G9" s="13" t="s">
        <v>72</v>
      </c>
      <c r="H9" s="13" t="s">
        <v>73</v>
      </c>
    </row>
    <row r="10" customFormat="false" ht="30" hidden="false" customHeight="true" outlineLevel="0" collapsed="false">
      <c r="A10" s="15"/>
      <c r="B10" s="20" t="str">
        <f aca="false">IF(A10="","",IFERROR(INDEX(Objectifs!$D$11:$D$25,A10),"N° inconnu"))</f>
        <v/>
      </c>
      <c r="C10" s="16"/>
      <c r="D10" s="16"/>
      <c r="E10" s="16"/>
      <c r="F10" s="17"/>
      <c r="G10" s="16"/>
      <c r="H10" s="15"/>
    </row>
    <row r="11" customFormat="false" ht="30" hidden="false" customHeight="true" outlineLevel="0" collapsed="false">
      <c r="A11" s="15"/>
      <c r="B11" s="20" t="str">
        <f aca="false">IF(A11="","",IFERROR(INDEX(Objectifs!$D$11:$D$25,A11),"N° inconnu"))</f>
        <v/>
      </c>
      <c r="C11" s="16"/>
      <c r="D11" s="16"/>
      <c r="E11" s="16"/>
      <c r="F11" s="17"/>
      <c r="G11" s="16"/>
      <c r="H11" s="15"/>
    </row>
    <row r="12" customFormat="false" ht="30" hidden="false" customHeight="true" outlineLevel="0" collapsed="false">
      <c r="A12" s="15"/>
      <c r="B12" s="20" t="str">
        <f aca="false">IF(A12="","",IFERROR(INDEX(Objectifs!$D$11:$D$25,A12),"N° inconnu"))</f>
        <v/>
      </c>
      <c r="C12" s="16"/>
      <c r="D12" s="16"/>
      <c r="E12" s="16"/>
      <c r="F12" s="17"/>
      <c r="G12" s="16"/>
      <c r="H12" s="15"/>
    </row>
    <row r="13" customFormat="false" ht="30" hidden="false" customHeight="true" outlineLevel="0" collapsed="false">
      <c r="A13" s="15"/>
      <c r="B13" s="20" t="str">
        <f aca="false">IF(A13="","",IFERROR(INDEX(Objectifs!$D$11:$D$25,A13),"N° inconnu"))</f>
        <v/>
      </c>
      <c r="C13" s="16"/>
      <c r="D13" s="16"/>
      <c r="E13" s="16"/>
      <c r="F13" s="17"/>
      <c r="G13" s="16"/>
      <c r="H13" s="15"/>
    </row>
    <row r="14" customFormat="false" ht="30" hidden="false" customHeight="true" outlineLevel="0" collapsed="false">
      <c r="A14" s="15"/>
      <c r="B14" s="20" t="str">
        <f aca="false">IF(A14="","",IFERROR(INDEX(Objectifs!$D$11:$D$25,A14),"N° inconnu"))</f>
        <v/>
      </c>
      <c r="C14" s="16"/>
      <c r="D14" s="16"/>
      <c r="E14" s="16"/>
      <c r="F14" s="17"/>
      <c r="G14" s="16"/>
      <c r="H14" s="15"/>
    </row>
    <row r="15" customFormat="false" ht="30" hidden="false" customHeight="true" outlineLevel="0" collapsed="false">
      <c r="A15" s="15"/>
      <c r="B15" s="20" t="str">
        <f aca="false">IF(A15="","",IFERROR(INDEX(Objectifs!$D$11:$D$25,A15),"N° inconnu"))</f>
        <v/>
      </c>
      <c r="C15" s="16"/>
      <c r="D15" s="16"/>
      <c r="E15" s="16"/>
      <c r="F15" s="17"/>
      <c r="G15" s="16"/>
      <c r="H15" s="15"/>
    </row>
    <row r="16" customFormat="false" ht="30" hidden="false" customHeight="true" outlineLevel="0" collapsed="false">
      <c r="A16" s="15"/>
      <c r="B16" s="20" t="str">
        <f aca="false">IF(A16="","",IFERROR(INDEX(Objectifs!$D$11:$D$25,A16),"N° inconnu"))</f>
        <v/>
      </c>
      <c r="C16" s="16"/>
      <c r="D16" s="16"/>
      <c r="E16" s="16"/>
      <c r="F16" s="17"/>
      <c r="G16" s="16"/>
      <c r="H16" s="15"/>
    </row>
    <row r="17" customFormat="false" ht="30" hidden="false" customHeight="true" outlineLevel="0" collapsed="false">
      <c r="A17" s="15"/>
      <c r="B17" s="20" t="str">
        <f aca="false">IF(A17="","",IFERROR(INDEX(Objectifs!$D$11:$D$25,A17),"N° inconnu"))</f>
        <v/>
      </c>
      <c r="C17" s="16"/>
      <c r="D17" s="16"/>
      <c r="E17" s="16"/>
      <c r="F17" s="17"/>
      <c r="G17" s="16"/>
      <c r="H17" s="15"/>
    </row>
    <row r="18" customFormat="false" ht="30" hidden="false" customHeight="true" outlineLevel="0" collapsed="false">
      <c r="A18" s="15"/>
      <c r="B18" s="20" t="str">
        <f aca="false">IF(A18="","",IFERROR(INDEX(Objectifs!$D$11:$D$25,A18),"N° inconnu"))</f>
        <v/>
      </c>
      <c r="C18" s="16"/>
      <c r="D18" s="16"/>
      <c r="E18" s="16"/>
      <c r="F18" s="17"/>
      <c r="G18" s="16"/>
      <c r="H18" s="15"/>
    </row>
    <row r="19" customFormat="false" ht="30" hidden="false" customHeight="true" outlineLevel="0" collapsed="false">
      <c r="A19" s="15"/>
      <c r="B19" s="20" t="str">
        <f aca="false">IF(A19="","",IFERROR(INDEX(Objectifs!$D$11:$D$25,A19),"N° inconnu"))</f>
        <v/>
      </c>
      <c r="C19" s="16"/>
      <c r="D19" s="16"/>
      <c r="E19" s="16"/>
      <c r="F19" s="17"/>
      <c r="G19" s="16"/>
      <c r="H19" s="15"/>
    </row>
    <row r="20" customFormat="false" ht="30" hidden="false" customHeight="true" outlineLevel="0" collapsed="false">
      <c r="A20" s="15"/>
      <c r="B20" s="20" t="str">
        <f aca="false">IF(A20="","",IFERROR(INDEX(Objectifs!$D$11:$D$25,A20),"N° inconnu"))</f>
        <v/>
      </c>
      <c r="C20" s="16"/>
      <c r="D20" s="16"/>
      <c r="E20" s="16"/>
      <c r="F20" s="17"/>
      <c r="G20" s="16"/>
      <c r="H20" s="15"/>
    </row>
    <row r="21" customFormat="false" ht="30" hidden="false" customHeight="true" outlineLevel="0" collapsed="false">
      <c r="A21" s="15"/>
      <c r="B21" s="20" t="str">
        <f aca="false">IF(A21="","",IFERROR(INDEX(Objectifs!$D$11:$D$25,A21),"N° inconnu"))</f>
        <v/>
      </c>
      <c r="C21" s="16"/>
      <c r="D21" s="16"/>
      <c r="E21" s="16"/>
      <c r="F21" s="17"/>
      <c r="G21" s="16"/>
      <c r="H21" s="15"/>
    </row>
    <row r="22" customFormat="false" ht="30" hidden="false" customHeight="true" outlineLevel="0" collapsed="false">
      <c r="A22" s="15"/>
      <c r="B22" s="20" t="str">
        <f aca="false">IF(A22="","",IFERROR(INDEX(Objectifs!$D$11:$D$25,A22),"N° inconnu"))</f>
        <v/>
      </c>
      <c r="C22" s="16"/>
      <c r="D22" s="16"/>
      <c r="E22" s="16"/>
      <c r="F22" s="17"/>
      <c r="G22" s="16"/>
      <c r="H22" s="15"/>
    </row>
    <row r="23" customFormat="false" ht="30" hidden="false" customHeight="true" outlineLevel="0" collapsed="false">
      <c r="A23" s="15"/>
      <c r="B23" s="20" t="str">
        <f aca="false">IF(A23="","",IFERROR(INDEX(Objectifs!$D$11:$D$25,A23),"N° inconnu"))</f>
        <v/>
      </c>
      <c r="C23" s="16"/>
      <c r="D23" s="16"/>
      <c r="E23" s="16"/>
      <c r="F23" s="17"/>
      <c r="G23" s="16"/>
      <c r="H23" s="15"/>
    </row>
    <row r="24" customFormat="false" ht="30" hidden="false" customHeight="true" outlineLevel="0" collapsed="false">
      <c r="A24" s="15"/>
      <c r="B24" s="20" t="str">
        <f aca="false">IF(A24="","",IFERROR(INDEX(Objectifs!$D$11:$D$25,A24),"N° inconnu"))</f>
        <v/>
      </c>
      <c r="C24" s="16"/>
      <c r="D24" s="16"/>
      <c r="E24" s="16"/>
      <c r="F24" s="17"/>
      <c r="G24" s="16"/>
      <c r="H24" s="15"/>
    </row>
    <row r="25" customFormat="false" ht="30" hidden="false" customHeight="true" outlineLevel="0" collapsed="false">
      <c r="A25" s="15"/>
      <c r="B25" s="20" t="str">
        <f aca="false">IF(A25="","",IFERROR(INDEX(Objectifs!$D$11:$D$25,A25),"N° inconnu"))</f>
        <v/>
      </c>
      <c r="C25" s="16"/>
      <c r="D25" s="16"/>
      <c r="E25" s="16"/>
      <c r="F25" s="17"/>
      <c r="G25" s="16"/>
      <c r="H25" s="15"/>
    </row>
    <row r="26" customFormat="false" ht="30" hidden="false" customHeight="true" outlineLevel="0" collapsed="false">
      <c r="A26" s="15"/>
      <c r="B26" s="20" t="str">
        <f aca="false">IF(A26="","",IFERROR(INDEX(Objectifs!$D$11:$D$25,A26),"N° inconnu"))</f>
        <v/>
      </c>
      <c r="C26" s="16"/>
      <c r="D26" s="16"/>
      <c r="E26" s="16"/>
      <c r="F26" s="17"/>
      <c r="G26" s="16"/>
      <c r="H26" s="15"/>
    </row>
    <row r="27" customFormat="false" ht="30" hidden="false" customHeight="true" outlineLevel="0" collapsed="false">
      <c r="A27" s="15"/>
      <c r="B27" s="20" t="str">
        <f aca="false">IF(A27="","",IFERROR(INDEX(Objectifs!$D$11:$D$25,A27),"N° inconnu"))</f>
        <v/>
      </c>
      <c r="C27" s="16"/>
      <c r="D27" s="16"/>
      <c r="E27" s="16"/>
      <c r="F27" s="17"/>
      <c r="G27" s="16"/>
      <c r="H27" s="15"/>
    </row>
    <row r="28" customFormat="false" ht="30" hidden="false" customHeight="true" outlineLevel="0" collapsed="false">
      <c r="A28" s="15"/>
      <c r="B28" s="20" t="str">
        <f aca="false">IF(A28="","",IFERROR(INDEX(Objectifs!$D$11:$D$25,A28),"N° inconnu"))</f>
        <v/>
      </c>
      <c r="C28" s="16"/>
      <c r="D28" s="16"/>
      <c r="E28" s="16"/>
      <c r="F28" s="17"/>
      <c r="G28" s="16"/>
      <c r="H28" s="15"/>
    </row>
    <row r="29" customFormat="false" ht="30" hidden="false" customHeight="true" outlineLevel="0" collapsed="false">
      <c r="A29" s="15"/>
      <c r="B29" s="20" t="str">
        <f aca="false">IF(A29="","",IFERROR(INDEX(Objectifs!$D$11:$D$25,A29),"N° inconnu"))</f>
        <v/>
      </c>
      <c r="C29" s="16"/>
      <c r="D29" s="16"/>
      <c r="E29" s="16"/>
      <c r="F29" s="17"/>
      <c r="G29" s="16"/>
      <c r="H29" s="15"/>
    </row>
  </sheetData>
  <conditionalFormatting sqref="H10:H29">
    <cfRule type="expression" priority="2" aboveAverage="0" equalAverage="0" bottom="0" percent="0" rank="0" text="" dxfId="0">
      <formula>$H10="Fait"</formula>
    </cfRule>
  </conditionalFormatting>
  <conditionalFormatting sqref="C10:C29">
    <cfRule type="expression" priority="3" aboveAverage="0" equalAverage="0" bottom="0" percent="0" rank="0" text="" dxfId="1">
      <formula>AND($A10&lt;&gt;"",$C10="")</formula>
    </cfRule>
  </conditionalFormatting>
  <dataValidations count="1">
    <dataValidation allowBlank="true" errorStyle="stop" operator="between" showDropDown="false" showErrorMessage="false" showInputMessage="false" sqref="H10:H29" type="list">
      <formula1>Listes!$C$4:$C$6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N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0" topLeftCell="E11" activePane="bottomRight" state="frozen"/>
      <selection pane="topLeft" activeCell="A1" activeCellId="0" sqref="A1"/>
      <selection pane="topRight" activeCell="E1" activeCellId="0" sqref="E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2"/>
    <col collapsed="false" customWidth="true" hidden="false" outlineLevel="0" max="3" min="3" style="0" width="18"/>
    <col collapsed="false" customWidth="true" hidden="false" outlineLevel="0" max="4" min="4" style="0" width="38"/>
    <col collapsed="false" customWidth="true" hidden="false" outlineLevel="0" max="5" min="5" style="0" width="26"/>
    <col collapsed="false" customWidth="true" hidden="false" outlineLevel="0" max="6" min="6" style="0" width="30"/>
    <col collapsed="false" customWidth="true" hidden="false" outlineLevel="0" max="7" min="7" style="0" width="10"/>
    <col collapsed="false" customWidth="true" hidden="false" outlineLevel="0" max="8" min="8" style="0" width="9"/>
    <col collapsed="false" customWidth="true" hidden="false" outlineLevel="0" max="9" min="9" style="0" width="12"/>
    <col collapsed="false" customWidth="true" hidden="false" outlineLevel="0" max="10" min="10" style="0" width="18"/>
    <col collapsed="false" customWidth="true" hidden="false" outlineLevel="0" max="11" min="11" style="0" width="10"/>
    <col collapsed="false" customWidth="true" hidden="false" outlineLevel="0" max="14" min="12" style="0" width="12"/>
  </cols>
  <sheetData>
    <row r="1" customFormat="false" ht="21.75" hidden="false" customHeight="true" outlineLevel="0" collapsed="false">
      <c r="A1" s="1" t="s">
        <v>26</v>
      </c>
      <c r="B1" s="2"/>
      <c r="C1" s="2"/>
      <c r="D1" s="2"/>
      <c r="E1" s="2"/>
      <c r="F1" s="2"/>
      <c r="G1" s="2"/>
      <c r="H1" s="2"/>
      <c r="I1" s="2"/>
      <c r="J1" s="2"/>
      <c r="K1" s="2"/>
      <c r="L1" s="2"/>
      <c r="M1" s="2"/>
      <c r="N1" s="2"/>
    </row>
    <row r="2" customFormat="false" ht="25.5" hidden="false" customHeight="true" outlineLevel="0" collapsed="false">
      <c r="A2" s="3" t="s">
        <v>74</v>
      </c>
    </row>
    <row r="3" customFormat="false" ht="15" hidden="false" customHeight="false" outlineLevel="0" collapsed="false">
      <c r="A3" s="10" t="s">
        <v>75</v>
      </c>
    </row>
    <row r="4" customFormat="false" ht="18" hidden="false" customHeight="true" outlineLevel="0" collapsed="false">
      <c r="D4" s="11" t="s">
        <v>29</v>
      </c>
      <c r="E4" s="12" t="n">
        <f aca="false">COUNTA(D11:D25)</f>
        <v>6</v>
      </c>
    </row>
    <row r="5" customFormat="false" ht="18" hidden="false" customHeight="true" outlineLevel="0" collapsed="false">
      <c r="D5" s="11" t="s">
        <v>30</v>
      </c>
      <c r="E5" s="12" t="n">
        <f aca="false">COUNTIF(N11:N25,"Atteint")</f>
        <v>0</v>
      </c>
    </row>
    <row r="6" customFormat="false" ht="18" hidden="false" customHeight="true" outlineLevel="0" collapsed="false">
      <c r="D6" s="11" t="s">
        <v>31</v>
      </c>
      <c r="E6" s="12" t="n">
        <f aca="false">COUNTIF(N11:N25,"En retard")</f>
        <v>0</v>
      </c>
    </row>
    <row r="7" customFormat="false" ht="18" hidden="false" customHeight="true" outlineLevel="0" collapsed="false">
      <c r="D7" s="11" t="s">
        <v>32</v>
      </c>
      <c r="E7" s="12" t="n">
        <f aca="false">SUMPRODUCT((D11:D25&lt;&gt;"")*(J11:J25=""))</f>
        <v>0</v>
      </c>
    </row>
    <row r="8" customFormat="false" ht="18" hidden="false" customHeight="true" outlineLevel="0" collapsed="false">
      <c r="D8" s="11" t="s">
        <v>33</v>
      </c>
      <c r="E8" s="12" t="n">
        <f aca="false">SUMPRODUCT((D11:D25&lt;&gt;"")*(((F11:F25="")+(H11:H25=""))&gt;0))</f>
        <v>0</v>
      </c>
    </row>
    <row r="10" customFormat="false" ht="33.75" hidden="false" customHeight="true" outlineLevel="0" collapsed="false">
      <c r="A10" s="13" t="s">
        <v>34</v>
      </c>
      <c r="B10" s="13" t="s">
        <v>35</v>
      </c>
      <c r="C10" s="13" t="s">
        <v>36</v>
      </c>
      <c r="D10" s="13" t="s">
        <v>37</v>
      </c>
      <c r="E10" s="13" t="s">
        <v>38</v>
      </c>
      <c r="F10" s="13" t="s">
        <v>39</v>
      </c>
      <c r="G10" s="13" t="s">
        <v>40</v>
      </c>
      <c r="H10" s="13" t="s">
        <v>41</v>
      </c>
      <c r="I10" s="13" t="s">
        <v>42</v>
      </c>
      <c r="J10" s="13" t="s">
        <v>43</v>
      </c>
      <c r="K10" s="13" t="s">
        <v>44</v>
      </c>
      <c r="L10" s="13" t="s">
        <v>45</v>
      </c>
      <c r="M10" s="13" t="s">
        <v>46</v>
      </c>
      <c r="N10" s="13" t="s">
        <v>47</v>
      </c>
    </row>
    <row r="11" customFormat="false" ht="18" hidden="false" customHeight="true" outlineLevel="0" collapsed="false">
      <c r="A11" s="14" t="n">
        <v>1</v>
      </c>
      <c r="B11" s="15" t="s">
        <v>76</v>
      </c>
      <c r="C11" s="16" t="s">
        <v>77</v>
      </c>
      <c r="D11" s="16" t="s">
        <v>78</v>
      </c>
      <c r="E11" s="16" t="s">
        <v>79</v>
      </c>
      <c r="F11" s="16" t="s">
        <v>80</v>
      </c>
      <c r="G11" s="15" t="n">
        <v>86</v>
      </c>
      <c r="H11" s="15" t="n">
        <v>95</v>
      </c>
      <c r="I11" s="17" t="n">
        <v>46752</v>
      </c>
      <c r="J11" s="16" t="s">
        <v>77</v>
      </c>
      <c r="K11" s="15" t="n">
        <v>88</v>
      </c>
      <c r="L11" s="17" t="n">
        <v>46371</v>
      </c>
      <c r="M11" s="18" t="n">
        <f aca="false">IF(OR(G11="",H11="",K11="",G11=H11),"",(K11-G11)/(H11-G11))</f>
        <v>0.222222222222222</v>
      </c>
      <c r="N11" s="15" t="s">
        <v>81</v>
      </c>
    </row>
    <row r="12" customFormat="false" ht="30.75" hidden="false" customHeight="true" outlineLevel="0" collapsed="false">
      <c r="A12" s="14" t="n">
        <v>2</v>
      </c>
      <c r="B12" s="15" t="s">
        <v>76</v>
      </c>
      <c r="C12" s="16" t="s">
        <v>82</v>
      </c>
      <c r="D12" s="16" t="s">
        <v>83</v>
      </c>
      <c r="E12" s="16" t="s">
        <v>84</v>
      </c>
      <c r="F12" s="16" t="s">
        <v>85</v>
      </c>
      <c r="G12" s="15" t="n">
        <v>12</v>
      </c>
      <c r="H12" s="15" t="n">
        <v>6</v>
      </c>
      <c r="I12" s="17" t="n">
        <v>46752</v>
      </c>
      <c r="J12" s="16" t="s">
        <v>86</v>
      </c>
      <c r="K12" s="15"/>
      <c r="L12" s="17"/>
      <c r="M12" s="18" t="str">
        <f aca="false">IF(OR(G12="",H12="",K12="",G12=H12),"",(K12-G12)/(H12-G12))</f>
        <v/>
      </c>
      <c r="N12" s="15" t="s">
        <v>81</v>
      </c>
    </row>
    <row r="13" customFormat="false" ht="30.75" hidden="false" customHeight="true" outlineLevel="0" collapsed="false">
      <c r="A13" s="14" t="n">
        <v>3</v>
      </c>
      <c r="B13" s="15" t="s">
        <v>87</v>
      </c>
      <c r="C13" s="16" t="s">
        <v>88</v>
      </c>
      <c r="D13" s="16" t="s">
        <v>89</v>
      </c>
      <c r="E13" s="16" t="s">
        <v>90</v>
      </c>
      <c r="F13" s="16" t="s">
        <v>91</v>
      </c>
      <c r="G13" s="15" t="n">
        <v>3.2</v>
      </c>
      <c r="H13" s="15" t="n">
        <v>2</v>
      </c>
      <c r="I13" s="17" t="n">
        <v>46568</v>
      </c>
      <c r="J13" s="16" t="s">
        <v>92</v>
      </c>
      <c r="K13" s="15" t="n">
        <v>2.9</v>
      </c>
      <c r="L13" s="17" t="n">
        <v>46371</v>
      </c>
      <c r="M13" s="18" t="n">
        <f aca="false">IF(OR(G13="",H13="",K13="",G13=H13),"",(K13-G13)/(H13-G13))</f>
        <v>0.25</v>
      </c>
      <c r="N13" s="15" t="s">
        <v>81</v>
      </c>
    </row>
    <row r="14" customFormat="false" ht="30.75" hidden="false" customHeight="true" outlineLevel="0" collapsed="false">
      <c r="A14" s="14" t="n">
        <v>4</v>
      </c>
      <c r="B14" s="15" t="s">
        <v>87</v>
      </c>
      <c r="C14" s="16" t="s">
        <v>93</v>
      </c>
      <c r="D14" s="16" t="s">
        <v>94</v>
      </c>
      <c r="E14" s="16" t="s">
        <v>95</v>
      </c>
      <c r="F14" s="16" t="s">
        <v>96</v>
      </c>
      <c r="G14" s="15" t="n">
        <v>9</v>
      </c>
      <c r="H14" s="15" t="n">
        <v>3</v>
      </c>
      <c r="I14" s="17" t="n">
        <v>46568</v>
      </c>
      <c r="J14" s="16" t="s">
        <v>97</v>
      </c>
      <c r="K14" s="15"/>
      <c r="L14" s="17"/>
      <c r="M14" s="18" t="str">
        <f aca="false">IF(OR(G14="",H14="",K14="",G14=H14),"",(K14-G14)/(H14-G14))</f>
        <v/>
      </c>
      <c r="N14" s="15" t="s">
        <v>81</v>
      </c>
    </row>
    <row r="15" customFormat="false" ht="30.75" hidden="false" customHeight="true" outlineLevel="0" collapsed="false">
      <c r="A15" s="14" t="n">
        <v>5</v>
      </c>
      <c r="B15" s="15" t="s">
        <v>87</v>
      </c>
      <c r="C15" s="16" t="s">
        <v>82</v>
      </c>
      <c r="D15" s="16" t="s">
        <v>98</v>
      </c>
      <c r="E15" s="16" t="s">
        <v>99</v>
      </c>
      <c r="F15" s="16" t="s">
        <v>100</v>
      </c>
      <c r="G15" s="15" t="n">
        <v>45</v>
      </c>
      <c r="H15" s="15" t="n">
        <v>30</v>
      </c>
      <c r="I15" s="17" t="n">
        <v>46752</v>
      </c>
      <c r="J15" s="16" t="s">
        <v>86</v>
      </c>
      <c r="K15" s="15"/>
      <c r="L15" s="17"/>
      <c r="M15" s="18" t="str">
        <f aca="false">IF(OR(G15="",H15="",K15="",G15=H15),"",(K15-G15)/(H15-G15))</f>
        <v/>
      </c>
      <c r="N15" s="15" t="s">
        <v>81</v>
      </c>
    </row>
    <row r="16" customFormat="false" ht="30.75" hidden="false" customHeight="true" outlineLevel="0" collapsed="false">
      <c r="A16" s="14" t="n">
        <v>6</v>
      </c>
      <c r="B16" s="15" t="s">
        <v>101</v>
      </c>
      <c r="C16" s="16" t="s">
        <v>102</v>
      </c>
      <c r="D16" s="16" t="s">
        <v>103</v>
      </c>
      <c r="E16" s="16" t="s">
        <v>99</v>
      </c>
      <c r="F16" s="16" t="s">
        <v>104</v>
      </c>
      <c r="G16" s="15" t="n">
        <v>8</v>
      </c>
      <c r="H16" s="15" t="n">
        <v>20</v>
      </c>
      <c r="I16" s="17" t="n">
        <v>46752</v>
      </c>
      <c r="J16" s="16" t="s">
        <v>92</v>
      </c>
      <c r="K16" s="15"/>
      <c r="L16" s="17"/>
      <c r="M16" s="18" t="str">
        <f aca="false">IF(OR(G16="",H16="",K16="",G16=H16),"",(K16-G16)/(H16-G16))</f>
        <v/>
      </c>
      <c r="N16" s="15" t="s">
        <v>81</v>
      </c>
    </row>
  </sheetData>
  <conditionalFormatting sqref="N11:N25">
    <cfRule type="expression" priority="2" aboveAverage="0" equalAverage="0" bottom="0" percent="0" rank="0" text="" dxfId="0">
      <formula>$N11="Atteint"</formula>
    </cfRule>
    <cfRule type="expression" priority="3" aboveAverage="0" equalAverage="0" bottom="0" percent="0" rank="0" text="" dxfId="1">
      <formula>$N11="En retard"</formula>
    </cfRule>
  </conditionalFormatting>
  <conditionalFormatting sqref="J11:J25">
    <cfRule type="expression" priority="4" aboveAverage="0" equalAverage="0" bottom="0" percent="0" rank="0" text="" dxfId="1">
      <formula>AND($D11&lt;&gt;"",$J11="")</formula>
    </cfRule>
  </conditionalFormatting>
  <conditionalFormatting sqref="F11:F25">
    <cfRule type="expression" priority="5" aboveAverage="0" equalAverage="0" bottom="0" percent="0" rank="0" text="" dxfId="1">
      <formula>AND($D11&lt;&gt;"",$F11="")</formula>
    </cfRule>
  </conditionalFormatting>
  <conditionalFormatting sqref="H11:H25">
    <cfRule type="expression" priority="6" aboveAverage="0" equalAverage="0" bottom="0" percent="0" rank="0" text="" dxfId="1">
      <formula>AND($D11&lt;&gt;"",$H11="")</formula>
    </cfRule>
  </conditionalFormatting>
  <dataValidations count="2">
    <dataValidation allowBlank="true" errorStyle="stop" operator="between" showDropDown="false" showErrorMessage="false" showInputMessage="false" sqref="B11:B25" type="list">
      <formula1>"Entreprise,Processus,Fonction"</formula1>
      <formula2>0</formula2>
    </dataValidation>
    <dataValidation allowBlank="true" errorStyle="stop" operator="between" showDropDown="false" showErrorMessage="false" showInputMessage="false" sqref="N11:N25" type="list">
      <formula1>Listes!$A$4:$A$8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6"/>
    <col collapsed="false" customWidth="true" hidden="false" outlineLevel="0" max="3" min="3" style="0" width="40"/>
    <col collapsed="false" customWidth="true" hidden="false" outlineLevel="0" max="4" min="4" style="0" width="30"/>
    <col collapsed="false" customWidth="true" hidden="false" outlineLevel="0" max="5" min="5" style="0" width="18"/>
    <col collapsed="false" customWidth="true" hidden="false" outlineLevel="0" max="6" min="6" style="0" width="12"/>
    <col collapsed="false" customWidth="true" hidden="false" outlineLevel="0" max="7" min="7" style="0" width="32"/>
    <col collapsed="false" customWidth="true" hidden="false" outlineLevel="0" max="8" min="8" style="0" width="13"/>
  </cols>
  <sheetData>
    <row r="1" customFormat="false" ht="21.75" hidden="false" customHeight="true" outlineLevel="0" collapsed="false">
      <c r="A1" s="1" t="s">
        <v>61</v>
      </c>
      <c r="B1" s="2"/>
      <c r="C1" s="2"/>
      <c r="D1" s="2"/>
      <c r="E1" s="2"/>
      <c r="F1" s="2"/>
      <c r="G1" s="2"/>
      <c r="H1" s="2"/>
    </row>
    <row r="2" customFormat="false" ht="25.5" hidden="false" customHeight="true" outlineLevel="0" collapsed="false">
      <c r="A2" s="3" t="s">
        <v>105</v>
      </c>
    </row>
    <row r="3" customFormat="false" ht="15" hidden="false" customHeight="false" outlineLevel="0" collapsed="false">
      <c r="A3" s="10" t="s">
        <v>106</v>
      </c>
    </row>
    <row r="5" customFormat="false" ht="33.75" hidden="false" customHeight="true" outlineLevel="0" collapsed="false">
      <c r="A5" s="13" t="s">
        <v>67</v>
      </c>
      <c r="B5" s="13" t="s">
        <v>68</v>
      </c>
      <c r="C5" s="13" t="s">
        <v>69</v>
      </c>
      <c r="D5" s="13" t="s">
        <v>70</v>
      </c>
      <c r="E5" s="13" t="s">
        <v>71</v>
      </c>
      <c r="F5" s="13" t="s">
        <v>42</v>
      </c>
      <c r="G5" s="13" t="s">
        <v>72</v>
      </c>
      <c r="H5" s="13" t="s">
        <v>73</v>
      </c>
    </row>
    <row r="6" customFormat="false" ht="43.5" hidden="false" customHeight="true" outlineLevel="0" collapsed="false">
      <c r="A6" s="14" t="n">
        <v>1</v>
      </c>
      <c r="B6" s="21" t="s">
        <v>78</v>
      </c>
      <c r="C6" s="16" t="s">
        <v>107</v>
      </c>
      <c r="D6" s="16" t="s">
        <v>108</v>
      </c>
      <c r="E6" s="16" t="s">
        <v>92</v>
      </c>
      <c r="F6" s="17" t="n">
        <v>46418</v>
      </c>
      <c r="G6" s="16" t="s">
        <v>109</v>
      </c>
      <c r="H6" s="15" t="s">
        <v>81</v>
      </c>
    </row>
    <row r="7" customFormat="false" ht="30.75" hidden="false" customHeight="true" outlineLevel="0" collapsed="false">
      <c r="A7" s="14" t="n">
        <v>1</v>
      </c>
      <c r="B7" s="21" t="s">
        <v>78</v>
      </c>
      <c r="C7" s="16" t="s">
        <v>110</v>
      </c>
      <c r="D7" s="16" t="s">
        <v>111</v>
      </c>
      <c r="E7" s="16" t="s">
        <v>97</v>
      </c>
      <c r="F7" s="17" t="n">
        <v>46418</v>
      </c>
      <c r="G7" s="16" t="s">
        <v>112</v>
      </c>
      <c r="H7" s="15" t="s">
        <v>113</v>
      </c>
    </row>
    <row r="8" customFormat="false" ht="30.75" hidden="false" customHeight="true" outlineLevel="0" collapsed="false">
      <c r="A8" s="14" t="n">
        <v>1</v>
      </c>
      <c r="B8" s="21" t="s">
        <v>78</v>
      </c>
      <c r="C8" s="16" t="s">
        <v>114</v>
      </c>
      <c r="D8" s="16" t="s">
        <v>115</v>
      </c>
      <c r="E8" s="16" t="s">
        <v>92</v>
      </c>
      <c r="F8" s="17" t="n">
        <v>46371</v>
      </c>
      <c r="G8" s="16" t="s">
        <v>116</v>
      </c>
      <c r="H8" s="15" t="s">
        <v>81</v>
      </c>
    </row>
    <row r="9" customFormat="false" ht="30.75" hidden="false" customHeight="true" outlineLevel="0" collapsed="false">
      <c r="A9" s="14" t="n">
        <v>2</v>
      </c>
      <c r="B9" s="21" t="s">
        <v>83</v>
      </c>
      <c r="C9" s="16" t="s">
        <v>117</v>
      </c>
      <c r="D9" s="16" t="s">
        <v>118</v>
      </c>
      <c r="E9" s="16" t="s">
        <v>86</v>
      </c>
      <c r="F9" s="17" t="n">
        <v>46477</v>
      </c>
      <c r="G9" s="16" t="s">
        <v>119</v>
      </c>
      <c r="H9" s="15" t="s">
        <v>113</v>
      </c>
    </row>
    <row r="10" customFormat="false" ht="30.75" hidden="false" customHeight="true" outlineLevel="0" collapsed="false">
      <c r="A10" s="14" t="n">
        <v>5</v>
      </c>
      <c r="B10" s="21" t="s">
        <v>98</v>
      </c>
      <c r="C10" s="16" t="s">
        <v>120</v>
      </c>
      <c r="D10" s="16" t="s">
        <v>121</v>
      </c>
      <c r="E10" s="16" t="s">
        <v>86</v>
      </c>
      <c r="F10" s="17" t="n">
        <v>46446</v>
      </c>
      <c r="G10" s="16" t="s">
        <v>122</v>
      </c>
      <c r="H10" s="15" t="s">
        <v>113</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 min="1" style="0" width="34"/>
  </cols>
  <sheetData>
    <row r="1" customFormat="false" ht="21.75" hidden="false" customHeight="true" outlineLevel="0" collapsed="false">
      <c r="A1" s="1" t="s">
        <v>123</v>
      </c>
      <c r="B1" s="2"/>
      <c r="C1" s="2"/>
      <c r="D1" s="2"/>
    </row>
    <row r="2" customFormat="false" ht="15" hidden="false" customHeight="false" outlineLevel="0" collapsed="false">
      <c r="A2" s="22" t="s">
        <v>124</v>
      </c>
    </row>
    <row r="3" customFormat="false" ht="15" hidden="false" customHeight="false" outlineLevel="0" collapsed="false">
      <c r="A3" s="13" t="s">
        <v>47</v>
      </c>
      <c r="B3" s="13" t="s">
        <v>125</v>
      </c>
      <c r="C3" s="13" t="s">
        <v>73</v>
      </c>
    </row>
    <row r="4" customFormat="false" ht="15" hidden="false" customHeight="false" outlineLevel="0" collapsed="false">
      <c r="A4" s="16" t="s">
        <v>81</v>
      </c>
      <c r="B4" s="16" t="s">
        <v>126</v>
      </c>
      <c r="C4" s="16" t="s">
        <v>113</v>
      </c>
    </row>
    <row r="5" customFormat="false" ht="15" hidden="false" customHeight="false" outlineLevel="0" collapsed="false">
      <c r="A5" s="16" t="s">
        <v>127</v>
      </c>
      <c r="B5" s="16" t="s">
        <v>128</v>
      </c>
      <c r="C5" s="16" t="s">
        <v>81</v>
      </c>
    </row>
    <row r="6" customFormat="false" ht="15" hidden="false" customHeight="false" outlineLevel="0" collapsed="false">
      <c r="A6" s="16" t="s">
        <v>31</v>
      </c>
      <c r="C6" s="16" t="s">
        <v>129</v>
      </c>
    </row>
    <row r="7" customFormat="false" ht="15" hidden="false" customHeight="false" outlineLevel="0" collapsed="false">
      <c r="A7" s="16" t="s">
        <v>130</v>
      </c>
    </row>
    <row r="8" customFormat="false" ht="15" hidden="false" customHeight="false" outlineLevel="0" collapsed="false">
      <c r="A8" s="16" t="s">
        <v>131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2026-10-21T09:34:13Z</dcterms:created>
  <dc:creator>openpyxl</dc:creator>
  <dc:description/>
  <dc:language>en-US</dc:language>
  <cp:lastModifiedBy/>
  <dcterms:modified xsi:type="dcterms:W3CDTF">2026-10-21T09:34:13Z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