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Plan et étapes" sheetId="2" state="visible" r:id="rId4"/>
    <sheet name="Entrées et vérification" sheetId="3" state="visible" r:id="rId5"/>
    <sheet name="Itérations" sheetId="4" state="visible" r:id="rId6"/>
    <sheet name="Modifications" sheetId="5" state="visible" r:id="rId7"/>
    <sheet name="Exemple plan" sheetId="6" state="visible" r:id="rId8"/>
    <sheet name="Exemple entrées" sheetId="7" state="visible" r:id="rId9"/>
    <sheet name="Exemple itérations" sheetId="8" state="visible" r:id="rId10"/>
    <sheet name="Exemple modifications" sheetId="9" state="visible" r:id="rId11"/>
    <sheet name="Listes" sheetId="10" state="visible" r:id="rId12"/>
  </sheets>
  <definedNames>
    <definedName function="false" hidden="false" localSheetId="2" name="_xlnm.Print_Titles" vbProcedure="false">'Entrées et vérification'!$10:$10</definedName>
    <definedName function="false" hidden="false" localSheetId="6" name="_xlnm.Print_Titles" vbProcedure="false">'Exemple entrées'!$10:$10</definedName>
    <definedName function="false" hidden="false" localSheetId="7" name="_xlnm.Print_Titles" vbProcedure="false">'Exemple itérations'!$10:$10</definedName>
    <definedName function="false" hidden="false" localSheetId="8" name="_xlnm.Print_Titles" vbProcedure="false">'Exemple modifications'!$10:$10</definedName>
    <definedName function="false" hidden="false" localSheetId="5" name="_xlnm.Print_Titles" vbProcedure="false">'Exemple plan'!$10:$10</definedName>
    <definedName function="false" hidden="false" localSheetId="3" name="_xlnm.Print_Titles" vbProcedure="false">Itérations!$10:$10</definedName>
    <definedName function="false" hidden="false" localSheetId="4" name="_xlnm.Print_Titles" vbProcedure="false">Modifications!$10:$10</definedName>
    <definedName function="false" hidden="false" localSheetId="1" name="_xlnm.Print_Titles" vbProcedure="false">'Plan et étapes'!$10:$10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<sst xmlns="http://schemas.openxmlformats.org/spreadsheetml/2006/main" count="345" uniqueCount="212">
  <si>
    <t xml:space="preserve">K-li-T · Modèle ISO 9001:2026 · Paragraphe 8.3</t>
  </si>
  <si>
    <t xml:space="preserve">Conception et développement : plan et suivi de projet</t>
  </si>
  <si>
    <t xml:space="preserve">Ce classeur vous aide à établir un processus de conception et de développement adapté à votre projet (8.3.1), à le planifier (8.3.2), à écrire des éléments d’entrée complets et mesurables (8.3.3), à maîtriser les revues, la vérification et la validation (8.3.4), à contrôler les éléments de sortie (8.3.5) et à maîtriser les modifications (8.3.6). Les onglets remplis sont les informations documentées qui servent de preuve.</t>
  </si>
  <si>
    <t xml:space="preserve">Mode d’emploi</t>
  </si>
  <si>
    <t xml:space="preserve">1.  Vérifier que le paragraphe 8.3 vous concerne : si vous définissez, même en partie, les caractéristiques du produit ou du service, il s’applique à cette partie. Sinon, la justification de la non-applicabilité se note dans le domaine d’application (4.3).</t>
  </si>
  <si>
    <t xml:space="preserve">2.  Planifier. Dans « Plan et étapes », notez le projet, son responsable, ses étapes, leurs livrables, les dates prévues et les revues. Adaptez le nombre d’étapes à la nature, à la durée et à la complexité du projet (8.3.2).</t>
  </si>
  <si>
    <t xml:space="preserve">3.  Écrire les entrées. Dans « Entrées et vérification », une ligne par exigence essentielle, avec un critère mesurable. Une exigence comme « léger et résistant » n’est pas exploitable ; « 1,5 kg au plus » l’est.</t>
  </si>
  <si>
    <t xml:space="preserve">4.  Boucler. Dans « Itérations », notez chaque boucle : objectif, activité (revue, vérification ou validation), résultat, décision (continuer, corriger, arrêter, valider) et action. Les cycles répétés sont reconnus par la norme (note de 8.3.1).</t>
  </si>
  <si>
    <t xml:space="preserve">5.  Maîtriser les modifications. Dans « Modifications », chaque changement est décrit, évalué, autorisé et accompagné des mesures prises pour éviter un effet négatif sur la conformité (8.3.6).</t>
  </si>
  <si>
    <t xml:space="preserve">Revue, vérification, validation : trois questions</t>
  </si>
  <si>
    <t xml:space="preserve">Revue : cette conception est-elle apte à satisfaire les exigences ? Vérification : les sorties respectent-elles les entrées ? Validation : le produit convient-il à l’usage prévu ?</t>
  </si>
  <si>
    <t xml:space="preserve">Les trois ont des objectifs distincts ; elles peuvent être menées séparément ou combinées selon vos produits (note de 8.3.4).</t>
  </si>
  <si>
    <t xml:space="preserve">Ce que la norme demande et ce qu’elle ne demande pas</t>
  </si>
  <si>
    <t xml:space="preserve">Elle demande un processus adapté, des entrées complètes et non ambiguës, des revues, une vérification, une validation, des sorties exploitables, la maîtrise des modifications et des informations documentées comme preuve.</t>
  </si>
  <si>
    <t xml:space="preserve">Elle n’impose ni nombre d’étapes, ni formulaire, ni méthode de gestion de projet. L’ISO 10007 (gestion de la configuration) est citée en annexe A à titre de recommandation.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</si>
  <si>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</si>
  <si>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</si>
  <si>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</si>
  <si>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</si>
  <si>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</si>
  <si>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Plan et étapes : le projet en une page, avec statut calculé.</t>
  </si>
  <si>
    <t xml:space="preserve">•  Entrées et vérification : exigences, critères, vérification et validation avec résultats.</t>
  </si>
  <si>
    <t xml:space="preserve">•  Itérations : les boucles de revue, de vérification et de validation.</t>
  </si>
  <si>
    <t xml:space="preserve">•  Modifications : la fiche de suivi des changements de conception.</t>
  </si>
  <si>
    <t xml:space="preserve">•  Quatre onglets « Exemple » : un support articulé développé en trois itérations par un fabricant d’équipements (fictif).</t>
  </si>
  <si>
    <t xml:space="preserve">•  Listes : contenu des menus déroulants.</t>
  </si>
  <si>
    <t xml:space="preserve">Pour aller plus loin</t>
  </si>
  <si>
    <t xml:space="preserve">L’article qui accompagne ce modèle : k-li-t.com/conception-developpement-iso-9001/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</si>
  <si>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</si>
  <si>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K-li-T · Modèle ISO 9001:2026 · Paragraphes 8.3.1 et 8.3.2</t>
  </si>
  <si>
    <t xml:space="preserve">Plan de conception et de développement</t>
  </si>
  <si>
    <t xml:space="preserve">Le projet en une page : les étapes, leurs livrables, qui fait quoi et quand, et quelles revues sont prévues. Remplissez les dates prévues au lancement, les dates réalisées au fil de l’eau.</t>
  </si>
  <si>
    <t xml:space="preserve">Étapes inscrites</t>
  </si>
  <si>
    <t xml:space="preserve">Projet</t>
  </si>
  <si>
    <t xml:space="preserve">Étapes réalisées</t>
  </si>
  <si>
    <t xml:space="preserve">Client ou demandeur</t>
  </si>
  <si>
    <t xml:space="preserve">Étapes en retard</t>
  </si>
  <si>
    <t xml:space="preserve">Responsable du projet</t>
  </si>
  <si>
    <t xml:space="preserve">Revues prévues</t>
  </si>
  <si>
    <t xml:space="preserve">Lancement</t>
  </si>
  <si>
    <t xml:space="preserve">Étapes sans responsable</t>
  </si>
  <si>
    <t xml:space="preserve">Date cible</t>
  </si>
  <si>
    <t xml:space="preserve">1. Étapes et livrables</t>
  </si>
  <si>
    <t xml:space="preserve">2. Responsable et dates</t>
  </si>
  <si>
    <t xml:space="preserve">3. Revue et suivi</t>
  </si>
  <si>
    <t xml:space="preserve">N°</t>
  </si>
  <si>
    <t xml:space="preserve">Étape</t>
  </si>
  <si>
    <t xml:space="preserve">Livrable attendu</t>
  </si>
  <si>
    <t xml:space="preserve">Responsable</t>
  </si>
  <si>
    <t xml:space="preserve">Date prévue</t>
  </si>
  <si>
    <t xml:space="preserve">Date réalisée</t>
  </si>
  <si>
    <t xml:space="preserve">Revue prévue à cette étape</t>
  </si>
  <si>
    <t xml:space="preserve">Statut</t>
  </si>
  <si>
    <t xml:space="preserve">Remarque</t>
  </si>
  <si>
    <t xml:space="preserve">K-li-T · Modèle ISO 9001:2026 · Paragraphes 8.3.3, 8.3.4 (points c et d) et 8.3.5</t>
  </si>
  <si>
    <t xml:space="preserve">Éléments d’entrée, vérification et validation</t>
  </si>
  <si>
    <t xml:space="preserve">Une ligne par exigence essentielle : écrivez un critère mesurable, puis la méthode et le résultat de la vérification (les sorties respectent-elles l’entrée ?) et de la validation (le produit convient-il à l’usage prévu ?).</t>
  </si>
  <si>
    <t xml:space="preserve">Exigences d’entrée</t>
  </si>
  <si>
    <t xml:space="preserve">Sans critère mesurable</t>
  </si>
  <si>
    <t xml:space="preserve">Vérifications conformes</t>
  </si>
  <si>
    <t xml:space="preserve">Vérifications non conformes ou à faire</t>
  </si>
  <si>
    <t xml:space="preserve">Validations non conformes ou à faire</t>
  </si>
  <si>
    <t xml:space="preserve">1. Éléments d’entrée (8.3.3)</t>
  </si>
  <si>
    <t xml:space="preserve">2. Vérification</t>
  </si>
  <si>
    <t xml:space="preserve">3. Validation</t>
  </si>
  <si>
    <t xml:space="preserve">4. Preuve</t>
  </si>
  <si>
    <t xml:space="preserve">Exigence d’entrée (complète, non ambiguë)</t>
  </si>
  <si>
    <t xml:space="preserve">Source</t>
  </si>
  <si>
    <t xml:space="preserve">Critère mesurable</t>
  </si>
  <si>
    <t xml:space="preserve">Vérification : méthode</t>
  </si>
  <si>
    <t xml:space="preserve">Vérification : résultat</t>
  </si>
  <si>
    <t xml:space="preserve">Validation : essai en conditions réelles</t>
  </si>
  <si>
    <t xml:space="preserve">Validation : résultat</t>
  </si>
  <si>
    <t xml:space="preserve">Rapport ou preuve (référence)</t>
  </si>
  <si>
    <t xml:space="preserve">K-li-T · Modèle ISO 9001:2026 · Paragraphes 8.3.1 (note) et 8.3.4</t>
  </si>
  <si>
    <t xml:space="preserve">Boucles de conception : revues, vérifications, validations</t>
  </si>
  <si>
    <t xml:space="preserve">Chaque boucle a un objectif, une activité de maîtrise, un résultat et une décision : continuer, corriger, arrêter ou valider. Les actions décidées sont suivies jusqu’à leur échéance.</t>
  </si>
  <si>
    <t xml:space="preserve">Lignes inscrites</t>
  </si>
  <si>
    <t xml:space="preserve">Itérations distinctes</t>
  </si>
  <si>
    <t xml:space="preserve">Décisions « corriger »</t>
  </si>
  <si>
    <t xml:space="preserve">Lignes sans décision</t>
  </si>
  <si>
    <t xml:space="preserve">Actions sans responsable</t>
  </si>
  <si>
    <t xml:space="preserve">1. Ce qui était prévu</t>
  </si>
  <si>
    <t xml:space="preserve">2. Ce qui a été constaté et décidé</t>
  </si>
  <si>
    <t xml:space="preserve">3. Suite donnée</t>
  </si>
  <si>
    <t xml:space="preserve">Itération</t>
  </si>
  <si>
    <t xml:space="preserve">Version ou prototype</t>
  </si>
  <si>
    <t xml:space="preserve">Date</t>
  </si>
  <si>
    <t xml:space="preserve">Objectif de la boucle</t>
  </si>
  <si>
    <t xml:space="preserve">Activité de maîtrise</t>
  </si>
  <si>
    <t xml:space="preserve">Résultat constaté</t>
  </si>
  <si>
    <t xml:space="preserve">Décision</t>
  </si>
  <si>
    <t xml:space="preserve">Action décidée</t>
  </si>
  <si>
    <t xml:space="preserve">Échéance</t>
  </si>
  <si>
    <t xml:space="preserve">K-li-T · Modèle ISO 9001:2026 · Paragraphe 8.3.6</t>
  </si>
  <si>
    <t xml:space="preserve">Modifications de conception</t>
  </si>
  <si>
    <t xml:space="preserve">Toute modification, pendant le projet ou après, est déterminée, passée en revue et autorisée, avec les mesures prises pour éviter un effet négatif sur la conformité.</t>
  </si>
  <si>
    <t xml:space="preserve">Modifications inscrites</t>
  </si>
  <si>
    <t xml:space="preserve">Autorisées</t>
  </si>
  <si>
    <t xml:space="preserve">Refusées</t>
  </si>
  <si>
    <t xml:space="preserve">Sans revue ou sans impact évalué</t>
  </si>
  <si>
    <t xml:space="preserve">Autorisées sans autorisation signée</t>
  </si>
  <si>
    <t xml:space="preserve">1. La modification</t>
  </si>
  <si>
    <t xml:space="preserve">2. Évaluer</t>
  </si>
  <si>
    <t xml:space="preserve">3. Décider</t>
  </si>
  <si>
    <t xml:space="preserve">4. Prévenir les effets négatifs</t>
  </si>
  <si>
    <t xml:space="preserve">Demandée par</t>
  </si>
  <si>
    <t xml:space="preserve">Description</t>
  </si>
  <si>
    <t xml:space="preserve">Justification</t>
  </si>
  <si>
    <t xml:space="preserve">Impact évalué (produit, production, coût, délai)</t>
  </si>
  <si>
    <t xml:space="preserve">Revue réalisée par</t>
  </si>
  <si>
    <t xml:space="preserve">Autorisée par</t>
  </si>
  <si>
    <t xml:space="preserve">Nouvel indice</t>
  </si>
  <si>
    <t xml:space="preserve">Actions pour prévenir les impacts négatifs</t>
  </si>
  <si>
    <t xml:space="preserve">Clôturée le</t>
  </si>
  <si>
    <t xml:space="preserve">Plan de conception et de développement (exemple fictif)</t>
  </si>
  <si>
    <t xml:space="preserve">Un fabricant d’équipements d’une quarantaine de personnes développe un support articulé : cahier des charges de 1,5 kg au plus, 800 N de charge sans déformation permanente, 10 000 cycles.</t>
  </si>
  <si>
    <t xml:space="preserve">Support articulé pour le client C</t>
  </si>
  <si>
    <t xml:space="preserve">Client C</t>
  </si>
  <si>
    <t xml:space="preserve">Responsable du bureau d’études</t>
  </si>
  <si>
    <t xml:space="preserve">Cahier des charges et éléments d’entrée figés</t>
  </si>
  <si>
    <t xml:space="preserve">Cahier des charges signé par le client</t>
  </si>
  <si>
    <t xml:space="preserve">Oui</t>
  </si>
  <si>
    <t xml:space="preserve">Conception et prototype A</t>
  </si>
  <si>
    <t xml:space="preserve">Plan du prototype A, pièce réalisée</t>
  </si>
  <si>
    <t xml:space="preserve">Bureau d’études</t>
  </si>
  <si>
    <t xml:space="preserve">Revue 1 : pesée</t>
  </si>
  <si>
    <t xml:space="preserve">Prototype B</t>
  </si>
  <si>
    <t xml:space="preserve">Plan modifié, pièce réalisée</t>
  </si>
  <si>
    <t xml:space="preserve">Revue 2 et vérification en charge ; trois jours de retard</t>
  </si>
  <si>
    <t xml:space="preserve">Prototype C</t>
  </si>
  <si>
    <t xml:space="preserve">Vérification : masse et charge</t>
  </si>
  <si>
    <t xml:space="preserve">Essai de validation chez le client</t>
  </si>
  <si>
    <t xml:space="preserve">Rapport d’essai de 10 000 cycles</t>
  </si>
  <si>
    <t xml:space="preserve">Responsable du bureau d’études et client</t>
  </si>
  <si>
    <t xml:space="preserve">Essai sur le banc du client</t>
  </si>
  <si>
    <t xml:space="preserve">Émission des plans, de la gamme et du plan de contrôle</t>
  </si>
  <si>
    <t xml:space="preserve">Plan indice 0, gamme, plan de contrôle</t>
  </si>
  <si>
    <t xml:space="preserve">Bureau d’études et méthodes</t>
  </si>
  <si>
    <t xml:space="preserve">Revue finale des éléments de sortie</t>
  </si>
  <si>
    <t xml:space="preserve">Modification demandée par le client : vis inoxydable</t>
  </si>
  <si>
    <t xml:space="preserve">Plan indice 1, essai de charge refait</t>
  </si>
  <si>
    <t xml:space="preserve">Voir onglet des modifications</t>
  </si>
  <si>
    <t xml:space="preserve">Éléments d’entrée, vérification et validation (exemple fictif)</t>
  </si>
  <si>
    <t xml:space="preserve">Trois exigences du client et une exigence réglementaire, chacune avec un critère mesurable, une vérification et une validation.</t>
  </si>
  <si>
    <t xml:space="preserve">Masse maximale du support</t>
  </si>
  <si>
    <t xml:space="preserve">Client</t>
  </si>
  <si>
    <t xml:space="preserve">1,5 kg au plus</t>
  </si>
  <si>
    <t xml:space="preserve">Pesée du prototype</t>
  </si>
  <si>
    <t xml:space="preserve">Conforme</t>
  </si>
  <si>
    <t xml:space="preserve">Montage sur l’équipement du client</t>
  </si>
  <si>
    <t xml:space="preserve">RAP-03</t>
  </si>
  <si>
    <t xml:space="preserve">Prototype A : 1,8 kg ; prototype C : 1,48 kg</t>
  </si>
  <si>
    <t xml:space="preserve">Charge sans déformation permanente</t>
  </si>
  <si>
    <t xml:space="preserve">800 N</t>
  </si>
  <si>
    <t xml:space="preserve">Essai en charge sur banc interne</t>
  </si>
  <si>
    <t xml:space="preserve">Essai en charge chez le client</t>
  </si>
  <si>
    <t xml:space="preserve">RAP-04</t>
  </si>
  <si>
    <t xml:space="preserve">Prototype B : déformation à 750 N ; prototype C : 800 N tenus</t>
  </si>
  <si>
    <t xml:space="preserve">Endurance en ouverture</t>
  </si>
  <si>
    <t xml:space="preserve">10 000 cycles</t>
  </si>
  <si>
    <t xml:space="preserve">Calcul de tenue en fatigue</t>
  </si>
  <si>
    <t xml:space="preserve">Essai de 10 000 cycles sur le banc du client</t>
  </si>
  <si>
    <t xml:space="preserve">RAP-05</t>
  </si>
  <si>
    <t xml:space="preserve">Substances réglementées</t>
  </si>
  <si>
    <t xml:space="preserve">Réglementation</t>
  </si>
  <si>
    <t xml:space="preserve">Déclaration de conformité du fournisseur de matière</t>
  </si>
  <si>
    <t xml:space="preserve">Contrôle documentaire</t>
  </si>
  <si>
    <t xml:space="preserve">Sans objet</t>
  </si>
  <si>
    <t xml:space="preserve">DOC-12</t>
  </si>
  <si>
    <t xml:space="preserve">Boucles de conception : revues, vérifications, validations (exemple fictif)</t>
  </si>
  <si>
    <t xml:space="preserve">Trois itérations : le prototype A est trop lourd, le prototype B se déforme à 750 N, le prototype C est vérifié puis validé chez le client.</t>
  </si>
  <si>
    <t xml:space="preserve">Prototype A</t>
  </si>
  <si>
    <t xml:space="preserve">Premier concept, première pesée</t>
  </si>
  <si>
    <t xml:space="preserve">Revue</t>
  </si>
  <si>
    <t xml:space="preserve">1,8 kg : trop lourd</t>
  </si>
  <si>
    <t xml:space="preserve">Corriger</t>
  </si>
  <si>
    <t xml:space="preserve">Alléger la structure, passer à un alliage plus léger</t>
  </si>
  <si>
    <t xml:space="preserve">Mesurer masse et tenue en charge</t>
  </si>
  <si>
    <t xml:space="preserve">Vérification</t>
  </si>
  <si>
    <t xml:space="preserve">1,45 kg ; déformation à 750 N</t>
  </si>
  <si>
    <t xml:space="preserve">Renforcer deux zones, sans reprendre l’ensemble</t>
  </si>
  <si>
    <t xml:space="preserve">Vérifier masse et charge</t>
  </si>
  <si>
    <t xml:space="preserve">1,48 kg ; 800 N tenus</t>
  </si>
  <si>
    <t xml:space="preserve">Continuer</t>
  </si>
  <si>
    <t xml:space="preserve">Lancer l’essai de validation chez le client</t>
  </si>
  <si>
    <t xml:space="preserve">Valider l’usage prévu</t>
  </si>
  <si>
    <t xml:space="preserve">Validation</t>
  </si>
  <si>
    <t xml:space="preserve">10 000 cycles réussis sur le banc du client</t>
  </si>
  <si>
    <t xml:space="preserve">Valider</t>
  </si>
  <si>
    <t xml:space="preserve">Émettre le plan indice 0, la gamme et le plan de contrôle</t>
  </si>
  <si>
    <t xml:space="preserve">Modifications de conception (exemple fictif)</t>
  </si>
  <si>
    <t xml:space="preserve">Après la validation, le client demande une vis inoxydable : la modification est évaluée, autorisée, et le plan passe à l’indice 1.</t>
  </si>
  <si>
    <t xml:space="preserve">Remplacer une vis en acier par une vis inoxydable</t>
  </si>
  <si>
    <t xml:space="preserve">Résistance à la corrosion en environnement humide</t>
  </si>
  <si>
    <t xml:space="preserve">Masse : + 0,01 kg (1,49 kg) ; coût : + 0,40 € par pièce ; approvisionnement de la vis à prévoir ; délai inchangé</t>
  </si>
  <si>
    <t xml:space="preserve">Responsable du bureau d’études, qualité</t>
  </si>
  <si>
    <t xml:space="preserve">Autorisée</t>
  </si>
  <si>
    <t xml:space="preserve">Responsable du projet et client</t>
  </si>
  <si>
    <t xml:space="preserve">1</t>
  </si>
  <si>
    <t xml:space="preserve">Essai de charge refait sur trois pièces avec la vis inoxydable : conforme. Gamme et plan de contrôle mis à jour.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</si>
  <si>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</si>
  <si>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</si>
  <si>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Résultat</t>
  </si>
  <si>
    <t xml:space="preserve">Activité</t>
  </si>
  <si>
    <t xml:space="preserve">Non conforme</t>
  </si>
  <si>
    <t xml:space="preserve">Norme ou pratique engagée</t>
  </si>
  <si>
    <t xml:space="preserve">À faire</t>
  </si>
  <si>
    <t xml:space="preserve">Arrêter</t>
  </si>
  <si>
    <t xml:space="preserve">Conception antérieure</t>
  </si>
  <si>
    <t xml:space="preserve">Organisme</t>
  </si>
  <si>
    <t xml:space="preserve">Autre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</si>
</sst>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  <fill>
      <patternFill patternType="solid">
        <fgColor rgb="FF1A1816"/>
        <bgColor rgb="FF000000"/>
      </patternFill>
    </fill>
    <fill>
      <patternFill patternType="solid">
        <fgColor rgb="FF5F5850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b val="1"/>
        <color rgb="FFB83E24"/>
      </font>
      <fill>
        <patternFill>
          <bgColor rgb="FFFBE6DF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57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43.5" hidden="false" customHeight="true" outlineLevel="0" collapsed="false">
      <c r="B8" s="4" t="s">
        <v>4</v>
      </c>
    </row>
    <row r="9" customFormat="false" ht="30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9.5" hidden="false" customHeight="true" outlineLevel="0" collapsed="false">
      <c r="B14" s="5" t="s">
        <v>9</v>
      </c>
    </row>
    <row r="15" customFormat="false" ht="30" hidden="false" customHeight="true" outlineLevel="0" collapsed="false">
      <c r="B15" s="4" t="s">
        <v>10</v>
      </c>
    </row>
    <row r="16" customFormat="false" ht="16.5" hidden="false" customHeight="true" outlineLevel="0" collapsed="false">
      <c r="B16" s="4" t="s">
        <v>11</v>
      </c>
    </row>
    <row r="18" customFormat="false" ht="19.5" hidden="false" customHeight="true" outlineLevel="0" collapsed="false">
      <c r="B18" s="5" t="s">
        <v>12</v>
      </c>
    </row>
    <row r="19" customFormat="false" ht="30" hidden="false" customHeight="true" outlineLevel="0" collapsed="false">
      <c r="B19" s="4" t="s">
        <v>13</v>
      </c>
    </row>
    <row r="20" customFormat="false" ht="30" hidden="false" customHeight="true" outlineLevel="0" collapsed="false">
      <c r="B20" s="4" t="s">
        <v>14</v>
      </c>
    </row>
    <row r="22" customFormat="false" ht="19.5" hidden="false" customHeight="true" outlineLevel="0" collapsed="false">
      <c r="B22" s="5" t="s">
        <v>15</v>
      </c>
    </row>
    <row r="23" customFormat="false" ht="18" hidden="false" customHeight="true" outlineLevel="0" collapsed="false">
      <c r="B23" s="6" t="s">
        <v>16</v>
      </c>
    </row>
    <row r="24" customFormat="false" ht="18" hidden="false" customHeight="true" outlineLevel="0" collapsed="false">
      <c r="B24" s="7" t="s">
        <v>17</v>
      </c>
    </row>
    <row r="25" customFormat="false" ht="18" hidden="false" customHeight="true" outlineLevel="0" collapsed="false">
      <c r="B25" s="8" t="s">
        <v>18</v>
      </c>
    </row>
    <row r="27" customFormat="false" ht="19.5" hidden="false" customHeight="true" outlineLevel="0" collapsed="false">
      <c r="B27" s="5" t="s">
        <v>19</v>
      </c>
    </row>
    <row r="28" customFormat="false" ht="16.5" hidden="false" customHeight="true" outlineLevel="0" collapsed="false">
      <c r="B28" s="4" t="s">
        <v>20</v>
      </c>
    </row>
    <row r="29" customFormat="false" ht="16.5" hidden="false" customHeight="true" outlineLevel="0" collapsed="false">
      <c r="B29" s="4" t="s">
        <v>21</v>
      </c>
    </row>
    <row r="30" customFormat="false" ht="16.5" hidden="false" customHeight="true" outlineLevel="0" collapsed="false">
      <c r="B30" s="4" t="s">
        <v>22</v>
      </c>
    </row>
    <row r="31" customFormat="false" ht="16.5" hidden="false" customHeight="true" outlineLevel="0" collapsed="false">
      <c r="B31" s="4" t="s">
        <v>23</v>
      </c>
    </row>
    <row r="32" customFormat="false" ht="16.5" hidden="false" customHeight="true" outlineLevel="0" collapsed="false">
      <c r="B32" s="4" t="s">
        <v>24</v>
      </c>
    </row>
    <row r="33" customFormat="false" ht="16.5" hidden="false" customHeight="true" outlineLevel="0" collapsed="false">
      <c r="B33" s="4" t="s">
        <v>25</v>
      </c>
    </row>
    <row r="35" customFormat="false" ht="19.5" hidden="false" customHeight="true" outlineLevel="0" collapsed="false">
      <c r="B35" s="5" t="s">
        <v>26</v>
      </c>
    </row>
    <row r="36" customFormat="false" ht="16.5" hidden="false" customHeight="true" outlineLevel="0" collapsed="false">
      <c r="B36" s="4" t="s">
        <v>27</v>
      </c>
    </row>
    <row r="38" customFormat="false" ht="30" hidden="false" customHeight="true" outlineLevel="0" collapsed="false">
      <c r="B38" s="9" t="s">
        <v>28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8" min="5" style="0" width="12"/>
    <col collapsed="false" customWidth="true" hidden="false" outlineLevel="0" max="9" min="9" style="0" width="36"/>
  </cols>
  <sheetData>
    <row r="1" customFormat="false" ht="21.75" hidden="false" customHeight="true" outlineLevel="0" collapsed="false">
      <c r="A1" s="1" t="s">
        <v>29</v>
      </c>
      <c r="B1" s="2"/>
      <c r="C1" s="2"/>
      <c r="D1" s="2"/>
      <c r="E1" s="2"/>
      <c r="F1" s="2"/>
      <c r="G1" s="2"/>
      <c r="H1" s="2"/>
      <c r="I1" s="2"/>
    </row>
    <row r="2" customFormat="false" ht="25.5" hidden="false" customHeight="true" outlineLevel="0" collapsed="false">
      <c r="A2" s="3" t="s">
        <v>30</v>
      </c>
    </row>
    <row r="3" customFormat="false" ht="15" hidden="false" customHeight="false" outlineLevel="0" collapsed="false">
      <c r="A3" s="10" t="s">
        <v>31</v>
      </c>
    </row>
    <row r="4" customFormat="false" ht="18" hidden="false" customHeight="true" outlineLevel="0" collapsed="false">
      <c r="B4" s="11" t="s">
        <v>32</v>
      </c>
      <c r="C4" s="12" t="n">
        <f aca="false">COUNTA(B11:B30)</f>
        <v>0</v>
      </c>
      <c r="E4" s="11" t="s">
        <v>33</v>
      </c>
      <c r="F4" s="11"/>
      <c r="G4" s="13"/>
      <c r="H4" s="13"/>
      <c r="I4" s="13"/>
    </row>
    <row r="5" customFormat="false" ht="18" hidden="false" customHeight="true" outlineLevel="0" collapsed="false">
      <c r="B5" s="11" t="s">
        <v>34</v>
      </c>
      <c r="C5" s="12" t="n">
        <f aca="false">COUNTIF(H11:H30,"Réalisée")</f>
        <v>0</v>
      </c>
      <c r="E5" s="11" t="s">
        <v>35</v>
      </c>
      <c r="F5" s="11"/>
      <c r="G5" s="13"/>
      <c r="H5" s="13"/>
      <c r="I5" s="13"/>
    </row>
    <row r="6" customFormat="false" ht="18" hidden="false" customHeight="true" outlineLevel="0" collapsed="false">
      <c r="B6" s="11" t="s">
        <v>36</v>
      </c>
      <c r="C6" s="12" t="n">
        <f aca="false">COUNTIF(H11:H30,"En retard")</f>
        <v>0</v>
      </c>
      <c r="E6" s="11" t="s">
        <v>37</v>
      </c>
      <c r="F6" s="11"/>
      <c r="G6" s="13"/>
      <c r="H6" s="13"/>
      <c r="I6" s="13"/>
    </row>
    <row r="7" customFormat="false" ht="18" hidden="false" customHeight="true" outlineLevel="0" collapsed="false">
      <c r="B7" s="11" t="s">
        <v>38</v>
      </c>
      <c r="C7" s="12" t="n">
        <f aca="false">COUNTIF(G11:G30,"Oui")</f>
        <v>0</v>
      </c>
      <c r="E7" s="11" t="s">
        <v>39</v>
      </c>
      <c r="F7" s="11"/>
      <c r="G7" s="13"/>
      <c r="H7" s="13"/>
      <c r="I7" s="13"/>
    </row>
    <row r="8" customFormat="false" ht="18" hidden="false" customHeight="true" outlineLevel="0" collapsed="false">
      <c r="B8" s="11" t="s">
        <v>40</v>
      </c>
      <c r="C8" s="12" t="n">
        <f aca="false">SUMPRODUCT((B11:B30&lt;&gt;"")*(D11:D30=""))</f>
        <v>0</v>
      </c>
      <c r="E8" s="11" t="s">
        <v>41</v>
      </c>
      <c r="F8" s="11"/>
      <c r="G8" s="13"/>
      <c r="H8" s="13"/>
      <c r="I8" s="13"/>
    </row>
    <row r="9" customFormat="false" ht="19.5" hidden="false" customHeight="true" outlineLevel="0" collapsed="false">
      <c r="A9" s="14" t="s">
        <v>42</v>
      </c>
      <c r="B9" s="14"/>
      <c r="C9" s="14"/>
      <c r="D9" s="15" t="s">
        <v>43</v>
      </c>
      <c r="E9" s="15"/>
      <c r="F9" s="15"/>
      <c r="G9" s="14" t="s">
        <v>44</v>
      </c>
      <c r="H9" s="14"/>
      <c r="I9" s="14"/>
    </row>
    <row r="10" customFormat="false" ht="39.75" hidden="false" customHeight="true" outlineLevel="0" collapsed="false">
      <c r="A10" s="16" t="s">
        <v>45</v>
      </c>
      <c r="B10" s="16" t="s">
        <v>46</v>
      </c>
      <c r="C10" s="16" t="s">
        <v>47</v>
      </c>
      <c r="D10" s="16" t="s">
        <v>48</v>
      </c>
      <c r="E10" s="16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</row>
    <row r="11" customFormat="false" ht="30" hidden="false" customHeight="true" outlineLevel="0" collapsed="false">
      <c r="A11" s="17" t="n">
        <v>1</v>
      </c>
      <c r="B11" s="13"/>
      <c r="C11" s="13"/>
      <c r="D11" s="13"/>
      <c r="E11" s="18"/>
      <c r="F11" s="18"/>
      <c r="G11" s="19"/>
      <c r="H11" s="20" t="str">
        <f aca="true">IF(B11="","",IF(F11&lt;&gt;"","Réalisée",IF(AND(E11&lt;&gt;"",E11&lt;TODAY()),"En retard","À venir")))</f>
        <v/>
      </c>
      <c r="I11" s="13"/>
    </row>
    <row r="12" customFormat="false" ht="30" hidden="false" customHeight="true" outlineLevel="0" collapsed="false">
      <c r="A12" s="17" t="n">
        <v>2</v>
      </c>
      <c r="B12" s="13"/>
      <c r="C12" s="13"/>
      <c r="D12" s="13"/>
      <c r="E12" s="18"/>
      <c r="F12" s="18"/>
      <c r="G12" s="19"/>
      <c r="H12" s="20" t="str">
        <f aca="true">IF(B12="","",IF(F12&lt;&gt;"","Réalisée",IF(AND(E12&lt;&gt;"",E12&lt;TODAY()),"En retard","À venir")))</f>
        <v/>
      </c>
      <c r="I12" s="13"/>
    </row>
    <row r="13" customFormat="false" ht="30" hidden="false" customHeight="true" outlineLevel="0" collapsed="false">
      <c r="A13" s="17" t="n">
        <v>3</v>
      </c>
      <c r="B13" s="13"/>
      <c r="C13" s="13"/>
      <c r="D13" s="13"/>
      <c r="E13" s="18"/>
      <c r="F13" s="18"/>
      <c r="G13" s="19"/>
      <c r="H13" s="20" t="str">
        <f aca="true">IF(B13="","",IF(F13&lt;&gt;"","Réalisée",IF(AND(E13&lt;&gt;"",E13&lt;TODAY()),"En retard","À venir")))</f>
        <v/>
      </c>
      <c r="I13" s="13"/>
    </row>
    <row r="14" customFormat="false" ht="30" hidden="false" customHeight="true" outlineLevel="0" collapsed="false">
      <c r="A14" s="17" t="n">
        <v>4</v>
      </c>
      <c r="B14" s="13"/>
      <c r="C14" s="13"/>
      <c r="D14" s="13"/>
      <c r="E14" s="18"/>
      <c r="F14" s="18"/>
      <c r="G14" s="19"/>
      <c r="H14" s="20" t="str">
        <f aca="true">IF(B14="","",IF(F14&lt;&gt;"","Réalisée",IF(AND(E14&lt;&gt;"",E14&lt;TODAY()),"En retard","À venir")))</f>
        <v/>
      </c>
      <c r="I14" s="13"/>
    </row>
    <row r="15" customFormat="false" ht="30" hidden="false" customHeight="true" outlineLevel="0" collapsed="false">
      <c r="A15" s="17" t="n">
        <v>5</v>
      </c>
      <c r="B15" s="13"/>
      <c r="C15" s="13"/>
      <c r="D15" s="13"/>
      <c r="E15" s="18"/>
      <c r="F15" s="18"/>
      <c r="G15" s="19"/>
      <c r="H15" s="20" t="str">
        <f aca="true">IF(B15="","",IF(F15&lt;&gt;"","Réalisée",IF(AND(E15&lt;&gt;"",E15&lt;TODAY()),"En retard","À venir")))</f>
        <v/>
      </c>
      <c r="I15" s="13"/>
    </row>
    <row r="16" customFormat="false" ht="30" hidden="false" customHeight="true" outlineLevel="0" collapsed="false">
      <c r="A16" s="17" t="n">
        <v>6</v>
      </c>
      <c r="B16" s="13"/>
      <c r="C16" s="13"/>
      <c r="D16" s="13"/>
      <c r="E16" s="18"/>
      <c r="F16" s="18"/>
      <c r="G16" s="19"/>
      <c r="H16" s="20" t="str">
        <f aca="true">IF(B16="","",IF(F16&lt;&gt;"","Réalisée",IF(AND(E16&lt;&gt;"",E16&lt;TODAY()),"En retard","À venir")))</f>
        <v/>
      </c>
      <c r="I16" s="13"/>
    </row>
    <row r="17" customFormat="false" ht="30" hidden="false" customHeight="true" outlineLevel="0" collapsed="false">
      <c r="A17" s="17" t="n">
        <v>7</v>
      </c>
      <c r="B17" s="13"/>
      <c r="C17" s="13"/>
      <c r="D17" s="13"/>
      <c r="E17" s="18"/>
      <c r="F17" s="18"/>
      <c r="G17" s="19"/>
      <c r="H17" s="20" t="str">
        <f aca="true">IF(B17="","",IF(F17&lt;&gt;"","Réalisée",IF(AND(E17&lt;&gt;"",E17&lt;TODAY()),"En retard","À venir")))</f>
        <v/>
      </c>
      <c r="I17" s="13"/>
    </row>
    <row r="18" customFormat="false" ht="30" hidden="false" customHeight="true" outlineLevel="0" collapsed="false">
      <c r="A18" s="17" t="n">
        <v>8</v>
      </c>
      <c r="B18" s="13"/>
      <c r="C18" s="13"/>
      <c r="D18" s="13"/>
      <c r="E18" s="18"/>
      <c r="F18" s="18"/>
      <c r="G18" s="19"/>
      <c r="H18" s="20" t="str">
        <f aca="true">IF(B18="","",IF(F18&lt;&gt;"","Réalisée",IF(AND(E18&lt;&gt;"",E18&lt;TODAY()),"En retard","À venir")))</f>
        <v/>
      </c>
      <c r="I18" s="13"/>
    </row>
    <row r="19" customFormat="false" ht="30" hidden="false" customHeight="true" outlineLevel="0" collapsed="false">
      <c r="A19" s="17" t="n">
        <v>9</v>
      </c>
      <c r="B19" s="13"/>
      <c r="C19" s="13"/>
      <c r="D19" s="13"/>
      <c r="E19" s="18"/>
      <c r="F19" s="18"/>
      <c r="G19" s="19"/>
      <c r="H19" s="20" t="str">
        <f aca="true">IF(B19="","",IF(F19&lt;&gt;"","Réalisée",IF(AND(E19&lt;&gt;"",E19&lt;TODAY()),"En retard","À venir")))</f>
        <v/>
      </c>
      <c r="I19" s="13"/>
    </row>
    <row r="20" customFormat="false" ht="30" hidden="false" customHeight="true" outlineLevel="0" collapsed="false">
      <c r="A20" s="17" t="n">
        <v>10</v>
      </c>
      <c r="B20" s="13"/>
      <c r="C20" s="13"/>
      <c r="D20" s="13"/>
      <c r="E20" s="18"/>
      <c r="F20" s="18"/>
      <c r="G20" s="19"/>
      <c r="H20" s="20" t="str">
        <f aca="true">IF(B20="","",IF(F20&lt;&gt;"","Réalisée",IF(AND(E20&lt;&gt;"",E20&lt;TODAY()),"En retard","À venir")))</f>
        <v/>
      </c>
      <c r="I20" s="13"/>
    </row>
    <row r="21" customFormat="false" ht="30" hidden="false" customHeight="true" outlineLevel="0" collapsed="false">
      <c r="A21" s="17" t="n">
        <v>11</v>
      </c>
      <c r="B21" s="13"/>
      <c r="C21" s="13"/>
      <c r="D21" s="13"/>
      <c r="E21" s="18"/>
      <c r="F21" s="18"/>
      <c r="G21" s="19"/>
      <c r="H21" s="20" t="str">
        <f aca="true">IF(B21="","",IF(F21&lt;&gt;"","Réalisée",IF(AND(E21&lt;&gt;"",E21&lt;TODAY()),"En retard","À venir")))</f>
        <v/>
      </c>
      <c r="I21" s="13"/>
    </row>
    <row r="22" customFormat="false" ht="30" hidden="false" customHeight="true" outlineLevel="0" collapsed="false">
      <c r="A22" s="17" t="n">
        <v>12</v>
      </c>
      <c r="B22" s="13"/>
      <c r="C22" s="13"/>
      <c r="D22" s="13"/>
      <c r="E22" s="18"/>
      <c r="F22" s="18"/>
      <c r="G22" s="19"/>
      <c r="H22" s="20" t="str">
        <f aca="true">IF(B22="","",IF(F22&lt;&gt;"","Réalisée",IF(AND(E22&lt;&gt;"",E22&lt;TODAY()),"En retard","À venir")))</f>
        <v/>
      </c>
      <c r="I22" s="13"/>
    </row>
    <row r="23" customFormat="false" ht="30" hidden="false" customHeight="true" outlineLevel="0" collapsed="false">
      <c r="A23" s="17" t="n">
        <v>13</v>
      </c>
      <c r="B23" s="13"/>
      <c r="C23" s="13"/>
      <c r="D23" s="13"/>
      <c r="E23" s="18"/>
      <c r="F23" s="18"/>
      <c r="G23" s="19"/>
      <c r="H23" s="20" t="str">
        <f aca="true">IF(B23="","",IF(F23&lt;&gt;"","Réalisée",IF(AND(E23&lt;&gt;"",E23&lt;TODAY()),"En retard","À venir")))</f>
        <v/>
      </c>
      <c r="I23" s="13"/>
    </row>
    <row r="24" customFormat="false" ht="30" hidden="false" customHeight="true" outlineLevel="0" collapsed="false">
      <c r="A24" s="17" t="n">
        <v>14</v>
      </c>
      <c r="B24" s="13"/>
      <c r="C24" s="13"/>
      <c r="D24" s="13"/>
      <c r="E24" s="18"/>
      <c r="F24" s="18"/>
      <c r="G24" s="19"/>
      <c r="H24" s="20" t="str">
        <f aca="true">IF(B24="","",IF(F24&lt;&gt;"","Réalisée",IF(AND(E24&lt;&gt;"",E24&lt;TODAY()),"En retard","À venir")))</f>
        <v/>
      </c>
      <c r="I24" s="13"/>
    </row>
    <row r="25" customFormat="false" ht="30" hidden="false" customHeight="true" outlineLevel="0" collapsed="false">
      <c r="A25" s="17" t="n">
        <v>15</v>
      </c>
      <c r="B25" s="13"/>
      <c r="C25" s="13"/>
      <c r="D25" s="13"/>
      <c r="E25" s="18"/>
      <c r="F25" s="18"/>
      <c r="G25" s="19"/>
      <c r="H25" s="20" t="str">
        <f aca="true">IF(B25="","",IF(F25&lt;&gt;"","Réalisée",IF(AND(E25&lt;&gt;"",E25&lt;TODAY()),"En retard","À venir")))</f>
        <v/>
      </c>
      <c r="I25" s="13"/>
    </row>
    <row r="26" customFormat="false" ht="30" hidden="false" customHeight="true" outlineLevel="0" collapsed="false">
      <c r="A26" s="17" t="n">
        <v>16</v>
      </c>
      <c r="B26" s="13"/>
      <c r="C26" s="13"/>
      <c r="D26" s="13"/>
      <c r="E26" s="18"/>
      <c r="F26" s="18"/>
      <c r="G26" s="19"/>
      <c r="H26" s="20" t="str">
        <f aca="true">IF(B26="","",IF(F26&lt;&gt;"","Réalisée",IF(AND(E26&lt;&gt;"",E26&lt;TODAY()),"En retard","À venir")))</f>
        <v/>
      </c>
      <c r="I26" s="13"/>
    </row>
    <row r="27" customFormat="false" ht="30" hidden="false" customHeight="true" outlineLevel="0" collapsed="false">
      <c r="A27" s="17" t="n">
        <v>17</v>
      </c>
      <c r="B27" s="13"/>
      <c r="C27" s="13"/>
      <c r="D27" s="13"/>
      <c r="E27" s="18"/>
      <c r="F27" s="18"/>
      <c r="G27" s="19"/>
      <c r="H27" s="20" t="str">
        <f aca="true">IF(B27="","",IF(F27&lt;&gt;"","Réalisée",IF(AND(E27&lt;&gt;"",E27&lt;TODAY()),"En retard","À venir")))</f>
        <v/>
      </c>
      <c r="I27" s="13"/>
    </row>
    <row r="28" customFormat="false" ht="30" hidden="false" customHeight="true" outlineLevel="0" collapsed="false">
      <c r="A28" s="17" t="n">
        <v>18</v>
      </c>
      <c r="B28" s="13"/>
      <c r="C28" s="13"/>
      <c r="D28" s="13"/>
      <c r="E28" s="18"/>
      <c r="F28" s="18"/>
      <c r="G28" s="19"/>
      <c r="H28" s="20" t="str">
        <f aca="true">IF(B28="","",IF(F28&lt;&gt;"","Réalisée",IF(AND(E28&lt;&gt;"",E28&lt;TODAY()),"En retard","À venir")))</f>
        <v/>
      </c>
      <c r="I28" s="13"/>
    </row>
    <row r="29" customFormat="false" ht="30" hidden="false" customHeight="true" outlineLevel="0" collapsed="false">
      <c r="A29" s="17" t="n">
        <v>19</v>
      </c>
      <c r="B29" s="13"/>
      <c r="C29" s="13"/>
      <c r="D29" s="13"/>
      <c r="E29" s="18"/>
      <c r="F29" s="18"/>
      <c r="G29" s="19"/>
      <c r="H29" s="20" t="str">
        <f aca="true">IF(B29="","",IF(F29&lt;&gt;"","Réalisée",IF(AND(E29&lt;&gt;"",E29&lt;TODAY()),"En retard","À venir")))</f>
        <v/>
      </c>
      <c r="I29" s="13"/>
    </row>
    <row r="30" customFormat="false" ht="30" hidden="false" customHeight="true" outlineLevel="0" collapsed="false">
      <c r="A30" s="17" t="n">
        <v>20</v>
      </c>
      <c r="B30" s="13"/>
      <c r="C30" s="13"/>
      <c r="D30" s="13"/>
      <c r="E30" s="18"/>
      <c r="F30" s="18"/>
      <c r="G30" s="19"/>
      <c r="H30" s="20" t="str">
        <f aca="true">IF(B30="","",IF(F30&lt;&gt;"","Réalisée",IF(AND(E30&lt;&gt;"",E30&lt;TODAY()),"En retard","À venir")))</f>
        <v/>
      </c>
      <c r="I30" s="13"/>
    </row>
  </sheetData>
  <mergeCells count="13">
    <mergeCell ref="E4:F4"/>
    <mergeCell ref="G4:I4"/>
    <mergeCell ref="E5:F5"/>
    <mergeCell ref="G5:I5"/>
    <mergeCell ref="E6:F6"/>
    <mergeCell ref="G6:I6"/>
    <mergeCell ref="E7:F7"/>
    <mergeCell ref="G7:I7"/>
    <mergeCell ref="E8:F8"/>
    <mergeCell ref="G8:I8"/>
    <mergeCell ref="A9:C9"/>
    <mergeCell ref="D9:F9"/>
    <mergeCell ref="G9:I9"/>
  </mergeCells>
  <conditionalFormatting sqref="H11:H30">
    <cfRule type="expression" priority="2" aboveAverage="0" equalAverage="0" bottom="0" percent="0" rank="0" text="" dxfId="0">
      <formula>$H11="Réalisée"</formula>
    </cfRule>
    <cfRule type="expression" priority="3" aboveAverage="0" equalAverage="0" bottom="0" percent="0" rank="0" text="" dxfId="1">
      <formula>$H11="En retard"</formula>
    </cfRule>
  </conditionalFormatting>
  <conditionalFormatting sqref="D11:E30">
    <cfRule type="expression" priority="4" aboveAverage="0" equalAverage="0" bottom="0" percent="0" rank="0" text="" dxfId="2">
      <formula>AND($B11&lt;&gt;"",D11="")</formula>
    </cfRule>
  </conditionalFormatting>
  <dataValidations count="1">
    <dataValidation allowBlank="true" errorStyle="stop" operator="between" showDropDown="false" showErrorMessage="false" showInputMessage="false" sqref="G11:G30" type="list">
      <formula1>"Oui,Non"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J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20"/>
    <col collapsed="false" customWidth="true" hidden="false" outlineLevel="0" max="4" min="4" style="0" width="26"/>
    <col collapsed="false" customWidth="true" hidden="false" outlineLevel="0" max="5" min="5" style="0" width="28"/>
    <col collapsed="false" customWidth="true" hidden="false" outlineLevel="0" max="6" min="6" style="0" width="15"/>
    <col collapsed="false" customWidth="true" hidden="false" outlineLevel="0" max="7" min="7" style="0" width="32"/>
    <col collapsed="false" customWidth="true" hidden="false" outlineLevel="0" max="8" min="8" style="0" width="15"/>
    <col collapsed="false" customWidth="true" hidden="false" outlineLevel="0" max="9" min="9" style="0" width="20"/>
    <col collapsed="false" customWidth="true" hidden="false" outlineLevel="0" max="10" min="10" style="0" width="28"/>
  </cols>
  <sheetData>
    <row r="1" customFormat="false" ht="21.75" hidden="false" customHeight="true" outlineLevel="0" collapsed="false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5.5" hidden="false" customHeight="true" outlineLevel="0" collapsed="false">
      <c r="A2" s="3" t="s">
        <v>55</v>
      </c>
    </row>
    <row r="3" customFormat="false" ht="15" hidden="false" customHeight="false" outlineLevel="0" collapsed="false">
      <c r="A3" s="10" t="s">
        <v>56</v>
      </c>
    </row>
    <row r="4" customFormat="false" ht="18" hidden="false" customHeight="true" outlineLevel="0" collapsed="false">
      <c r="B4" s="11" t="s">
        <v>57</v>
      </c>
      <c r="C4" s="12" t="n">
        <f aca="false">COUNTA(B11:B30)</f>
        <v>0</v>
      </c>
    </row>
    <row r="5" customFormat="false" ht="18" hidden="false" customHeight="true" outlineLevel="0" collapsed="false">
      <c r="B5" s="11" t="s">
        <v>58</v>
      </c>
      <c r="C5" s="12" t="n">
        <f aca="false">SUMPRODUCT((B11:B30&lt;&gt;"")*(D11:D30=""))</f>
        <v>0</v>
      </c>
    </row>
    <row r="6" customFormat="false" ht="18" hidden="false" customHeight="true" outlineLevel="0" collapsed="false">
      <c r="B6" s="11" t="s">
        <v>59</v>
      </c>
      <c r="C6" s="12" t="n">
        <f aca="false">COUNTIF(F11:F30,"Conforme")</f>
        <v>0</v>
      </c>
    </row>
    <row r="7" customFormat="false" ht="18" hidden="false" customHeight="true" outlineLevel="0" collapsed="false">
      <c r="B7" s="11" t="s">
        <v>60</v>
      </c>
      <c r="C7" s="12" t="n">
        <f aca="false">COUNTIF(F11:F30,"Non conforme")+COUNTIF(F11:F30,"À faire")</f>
        <v>0</v>
      </c>
    </row>
    <row r="8" customFormat="false" ht="18" hidden="false" customHeight="true" outlineLevel="0" collapsed="false">
      <c r="B8" s="11" t="s">
        <v>61</v>
      </c>
      <c r="C8" s="12" t="n">
        <f aca="false">COUNTIF(H11:H30,"Non conforme")+COUNTIF(H11:H30,"À faire")</f>
        <v>0</v>
      </c>
    </row>
    <row r="9" customFormat="false" ht="19.5" hidden="false" customHeight="true" outlineLevel="0" collapsed="false">
      <c r="A9" s="14" t="s">
        <v>62</v>
      </c>
      <c r="B9" s="14"/>
      <c r="C9" s="14"/>
      <c r="D9" s="14"/>
      <c r="E9" s="15" t="s">
        <v>63</v>
      </c>
      <c r="F9" s="15"/>
      <c r="G9" s="14" t="s">
        <v>64</v>
      </c>
      <c r="H9" s="14"/>
      <c r="I9" s="15" t="s">
        <v>65</v>
      </c>
      <c r="J9" s="15"/>
    </row>
    <row r="10" customFormat="false" ht="43.5" hidden="false" customHeight="true" outlineLevel="0" collapsed="false">
      <c r="A10" s="16" t="s">
        <v>45</v>
      </c>
      <c r="B10" s="16" t="s">
        <v>66</v>
      </c>
      <c r="C10" s="16" t="s">
        <v>67</v>
      </c>
      <c r="D10" s="16" t="s">
        <v>68</v>
      </c>
      <c r="E10" s="16" t="s">
        <v>69</v>
      </c>
      <c r="F10" s="16" t="s">
        <v>70</v>
      </c>
      <c r="G10" s="16" t="s">
        <v>71</v>
      </c>
      <c r="H10" s="16" t="s">
        <v>72</v>
      </c>
      <c r="I10" s="16" t="s">
        <v>73</v>
      </c>
      <c r="J10" s="16" t="s">
        <v>53</v>
      </c>
    </row>
    <row r="11" customFormat="false" ht="30" hidden="false" customHeight="true" outlineLevel="0" collapsed="false">
      <c r="A11" s="17" t="n">
        <v>1</v>
      </c>
      <c r="B11" s="13"/>
      <c r="C11" s="13"/>
      <c r="D11" s="13"/>
      <c r="E11" s="13"/>
      <c r="F11" s="19"/>
      <c r="G11" s="13"/>
      <c r="H11" s="19"/>
      <c r="I11" s="13"/>
      <c r="J11" s="13"/>
    </row>
    <row r="12" customFormat="false" ht="30" hidden="false" customHeight="true" outlineLevel="0" collapsed="false">
      <c r="A12" s="17" t="n">
        <v>2</v>
      </c>
      <c r="B12" s="13"/>
      <c r="C12" s="13"/>
      <c r="D12" s="13"/>
      <c r="E12" s="13"/>
      <c r="F12" s="19"/>
      <c r="G12" s="13"/>
      <c r="H12" s="19"/>
      <c r="I12" s="13"/>
      <c r="J12" s="13"/>
    </row>
    <row r="13" customFormat="false" ht="30" hidden="false" customHeight="true" outlineLevel="0" collapsed="false">
      <c r="A13" s="17" t="n">
        <v>3</v>
      </c>
      <c r="B13" s="13"/>
      <c r="C13" s="13"/>
      <c r="D13" s="13"/>
      <c r="E13" s="13"/>
      <c r="F13" s="19"/>
      <c r="G13" s="13"/>
      <c r="H13" s="19"/>
      <c r="I13" s="13"/>
      <c r="J13" s="13"/>
    </row>
    <row r="14" customFormat="false" ht="30" hidden="false" customHeight="true" outlineLevel="0" collapsed="false">
      <c r="A14" s="17" t="n">
        <v>4</v>
      </c>
      <c r="B14" s="13"/>
      <c r="C14" s="13"/>
      <c r="D14" s="13"/>
      <c r="E14" s="13"/>
      <c r="F14" s="19"/>
      <c r="G14" s="13"/>
      <c r="H14" s="19"/>
      <c r="I14" s="13"/>
      <c r="J14" s="13"/>
    </row>
    <row r="15" customFormat="false" ht="30" hidden="false" customHeight="true" outlineLevel="0" collapsed="false">
      <c r="A15" s="17" t="n">
        <v>5</v>
      </c>
      <c r="B15" s="13"/>
      <c r="C15" s="13"/>
      <c r="D15" s="13"/>
      <c r="E15" s="13"/>
      <c r="F15" s="19"/>
      <c r="G15" s="13"/>
      <c r="H15" s="19"/>
      <c r="I15" s="13"/>
      <c r="J15" s="13"/>
    </row>
    <row r="16" customFormat="false" ht="30" hidden="false" customHeight="true" outlineLevel="0" collapsed="false">
      <c r="A16" s="17" t="n">
        <v>6</v>
      </c>
      <c r="B16" s="13"/>
      <c r="C16" s="13"/>
      <c r="D16" s="13"/>
      <c r="E16" s="13"/>
      <c r="F16" s="19"/>
      <c r="G16" s="13"/>
      <c r="H16" s="19"/>
      <c r="I16" s="13"/>
      <c r="J16" s="13"/>
    </row>
    <row r="17" customFormat="false" ht="30" hidden="false" customHeight="true" outlineLevel="0" collapsed="false">
      <c r="A17" s="17" t="n">
        <v>7</v>
      </c>
      <c r="B17" s="13"/>
      <c r="C17" s="13"/>
      <c r="D17" s="13"/>
      <c r="E17" s="13"/>
      <c r="F17" s="19"/>
      <c r="G17" s="13"/>
      <c r="H17" s="19"/>
      <c r="I17" s="13"/>
      <c r="J17" s="13"/>
    </row>
    <row r="18" customFormat="false" ht="30" hidden="false" customHeight="true" outlineLevel="0" collapsed="false">
      <c r="A18" s="17" t="n">
        <v>8</v>
      </c>
      <c r="B18" s="13"/>
      <c r="C18" s="13"/>
      <c r="D18" s="13"/>
      <c r="E18" s="13"/>
      <c r="F18" s="19"/>
      <c r="G18" s="13"/>
      <c r="H18" s="19"/>
      <c r="I18" s="13"/>
      <c r="J18" s="13"/>
    </row>
    <row r="19" customFormat="false" ht="30" hidden="false" customHeight="true" outlineLevel="0" collapsed="false">
      <c r="A19" s="17" t="n">
        <v>9</v>
      </c>
      <c r="B19" s="13"/>
      <c r="C19" s="13"/>
      <c r="D19" s="13"/>
      <c r="E19" s="13"/>
      <c r="F19" s="19"/>
      <c r="G19" s="13"/>
      <c r="H19" s="19"/>
      <c r="I19" s="13"/>
      <c r="J19" s="13"/>
    </row>
    <row r="20" customFormat="false" ht="30" hidden="false" customHeight="true" outlineLevel="0" collapsed="false">
      <c r="A20" s="17" t="n">
        <v>10</v>
      </c>
      <c r="B20" s="13"/>
      <c r="C20" s="13"/>
      <c r="D20" s="13"/>
      <c r="E20" s="13"/>
      <c r="F20" s="19"/>
      <c r="G20" s="13"/>
      <c r="H20" s="19"/>
      <c r="I20" s="13"/>
      <c r="J20" s="13"/>
    </row>
    <row r="21" customFormat="false" ht="30" hidden="false" customHeight="true" outlineLevel="0" collapsed="false">
      <c r="A21" s="17" t="n">
        <v>11</v>
      </c>
      <c r="B21" s="13"/>
      <c r="C21" s="13"/>
      <c r="D21" s="13"/>
      <c r="E21" s="13"/>
      <c r="F21" s="19"/>
      <c r="G21" s="13"/>
      <c r="H21" s="19"/>
      <c r="I21" s="13"/>
      <c r="J21" s="13"/>
    </row>
    <row r="22" customFormat="false" ht="30" hidden="false" customHeight="true" outlineLevel="0" collapsed="false">
      <c r="A22" s="17" t="n">
        <v>12</v>
      </c>
      <c r="B22" s="13"/>
      <c r="C22" s="13"/>
      <c r="D22" s="13"/>
      <c r="E22" s="13"/>
      <c r="F22" s="19"/>
      <c r="G22" s="13"/>
      <c r="H22" s="19"/>
      <c r="I22" s="13"/>
      <c r="J22" s="13"/>
    </row>
    <row r="23" customFormat="false" ht="30" hidden="false" customHeight="true" outlineLevel="0" collapsed="false">
      <c r="A23" s="17" t="n">
        <v>13</v>
      </c>
      <c r="B23" s="13"/>
      <c r="C23" s="13"/>
      <c r="D23" s="13"/>
      <c r="E23" s="13"/>
      <c r="F23" s="19"/>
      <c r="G23" s="13"/>
      <c r="H23" s="19"/>
      <c r="I23" s="13"/>
      <c r="J23" s="13"/>
    </row>
    <row r="24" customFormat="false" ht="30" hidden="false" customHeight="true" outlineLevel="0" collapsed="false">
      <c r="A24" s="17" t="n">
        <v>14</v>
      </c>
      <c r="B24" s="13"/>
      <c r="C24" s="13"/>
      <c r="D24" s="13"/>
      <c r="E24" s="13"/>
      <c r="F24" s="19"/>
      <c r="G24" s="13"/>
      <c r="H24" s="19"/>
      <c r="I24" s="13"/>
      <c r="J24" s="13"/>
    </row>
    <row r="25" customFormat="false" ht="30" hidden="false" customHeight="true" outlineLevel="0" collapsed="false">
      <c r="A25" s="17" t="n">
        <v>15</v>
      </c>
      <c r="B25" s="13"/>
      <c r="C25" s="13"/>
      <c r="D25" s="13"/>
      <c r="E25" s="13"/>
      <c r="F25" s="19"/>
      <c r="G25" s="13"/>
      <c r="H25" s="19"/>
      <c r="I25" s="13"/>
      <c r="J25" s="13"/>
    </row>
    <row r="26" customFormat="false" ht="30" hidden="false" customHeight="true" outlineLevel="0" collapsed="false">
      <c r="A26" s="17" t="n">
        <v>16</v>
      </c>
      <c r="B26" s="13"/>
      <c r="C26" s="13"/>
      <c r="D26" s="13"/>
      <c r="E26" s="13"/>
      <c r="F26" s="19"/>
      <c r="G26" s="13"/>
      <c r="H26" s="19"/>
      <c r="I26" s="13"/>
      <c r="J26" s="13"/>
    </row>
    <row r="27" customFormat="false" ht="30" hidden="false" customHeight="true" outlineLevel="0" collapsed="false">
      <c r="A27" s="17" t="n">
        <v>17</v>
      </c>
      <c r="B27" s="13"/>
      <c r="C27" s="13"/>
      <c r="D27" s="13"/>
      <c r="E27" s="13"/>
      <c r="F27" s="19"/>
      <c r="G27" s="13"/>
      <c r="H27" s="19"/>
      <c r="I27" s="13"/>
      <c r="J27" s="13"/>
    </row>
    <row r="28" customFormat="false" ht="30" hidden="false" customHeight="true" outlineLevel="0" collapsed="false">
      <c r="A28" s="17" t="n">
        <v>18</v>
      </c>
      <c r="B28" s="13"/>
      <c r="C28" s="13"/>
      <c r="D28" s="13"/>
      <c r="E28" s="13"/>
      <c r="F28" s="19"/>
      <c r="G28" s="13"/>
      <c r="H28" s="19"/>
      <c r="I28" s="13"/>
      <c r="J28" s="13"/>
    </row>
    <row r="29" customFormat="false" ht="30" hidden="false" customHeight="true" outlineLevel="0" collapsed="false">
      <c r="A29" s="17" t="n">
        <v>19</v>
      </c>
      <c r="B29" s="13"/>
      <c r="C29" s="13"/>
      <c r="D29" s="13"/>
      <c r="E29" s="13"/>
      <c r="F29" s="19"/>
      <c r="G29" s="13"/>
      <c r="H29" s="19"/>
      <c r="I29" s="13"/>
      <c r="J29" s="13"/>
    </row>
    <row r="30" customFormat="false" ht="30" hidden="false" customHeight="true" outlineLevel="0" collapsed="false">
      <c r="A30" s="17" t="n">
        <v>20</v>
      </c>
      <c r="B30" s="13"/>
      <c r="C30" s="13"/>
      <c r="D30" s="13"/>
      <c r="E30" s="13"/>
      <c r="F30" s="19"/>
      <c r="G30" s="13"/>
      <c r="H30" s="19"/>
      <c r="I30" s="13"/>
      <c r="J30" s="13"/>
    </row>
  </sheetData>
  <mergeCells count="4">
    <mergeCell ref="A9:D9"/>
    <mergeCell ref="E9:F9"/>
    <mergeCell ref="G9:H9"/>
    <mergeCell ref="I9:J9"/>
  </mergeCells>
  <conditionalFormatting sqref="F11:F30">
    <cfRule type="expression" priority="2" aboveAverage="0" equalAverage="0" bottom="0" percent="0" rank="0" text="" dxfId="0">
      <formula>F11="Conforme"</formula>
    </cfRule>
    <cfRule type="expression" priority="3" aboveAverage="0" equalAverage="0" bottom="0" percent="0" rank="0" text="" dxfId="1">
      <formula>F11="Non conforme"</formula>
    </cfRule>
    <cfRule type="expression" priority="4" aboveAverage="0" equalAverage="0" bottom="0" percent="0" rank="0" text="" dxfId="3">
      <formula>F11="À faire"</formula>
    </cfRule>
  </conditionalFormatting>
  <conditionalFormatting sqref="H11:H30">
    <cfRule type="expression" priority="5" aboveAverage="0" equalAverage="0" bottom="0" percent="0" rank="0" text="" dxfId="0">
      <formula>H11="Conforme"</formula>
    </cfRule>
    <cfRule type="expression" priority="6" aboveAverage="0" equalAverage="0" bottom="0" percent="0" rank="0" text="" dxfId="1">
      <formula>H11="Non conforme"</formula>
    </cfRule>
    <cfRule type="expression" priority="7" aboveAverage="0" equalAverage="0" bottom="0" percent="0" rank="0" text="" dxfId="3">
      <formula>H11="À faire"</formula>
    </cfRule>
  </conditionalFormatting>
  <conditionalFormatting sqref="D11:D30">
    <cfRule type="expression" priority="8" aboveAverage="0" equalAverage="0" bottom="0" percent="0" rank="0" text="" dxfId="2">
      <formula>AND($B11&lt;&gt;"",$D11="")</formula>
    </cfRule>
  </conditionalFormatting>
  <dataValidations count="3">
    <dataValidation allowBlank="true" errorStyle="stop" operator="between" showDropDown="false" showErrorMessage="false" showInputMessage="false" sqref="C11:C30" type="list">
      <formula1>Listes!$A$4:$A$9</formula1>
      <formula2>0</formula2>
    </dataValidation>
    <dataValidation allowBlank="true" errorStyle="stop" operator="between" showDropDown="false" showErrorMessage="false" showInputMessage="false" sqref="F11:F30" type="list">
      <formula1>Listes!$B$4:$B$7</formula1>
      <formula2>0</formula2>
    </dataValidation>
    <dataValidation allowBlank="true" errorStyle="stop" operator="between" showDropDown="false" showErrorMessage="false" showInputMessage="false" sqref="H11:H30" type="list">
      <formula1>Listes!$B$4:$B$7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7" min="7" style="0" width="34"/>
    <col collapsed="false" customWidth="true" hidden="false" outlineLevel="0" max="8" min="8" style="0" width="13"/>
    <col collapsed="false" customWidth="true" hidden="false" outlineLevel="0" max="9" min="9" style="0" width="34"/>
    <col collapsed="false" customWidth="true" hidden="false" outlineLevel="0" max="10" min="10" style="0" width="18"/>
    <col collapsed="false" customWidth="true" hidden="false" outlineLevel="0" max="11" min="11" style="0" width="12"/>
  </cols>
  <sheetData>
    <row r="1" customFormat="false" ht="21.75" hidden="false" customHeight="true" outlineLevel="0" collapsed="false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5.5" hidden="false" customHeight="true" outlineLevel="0" collapsed="false">
      <c r="A2" s="3" t="s">
        <v>75</v>
      </c>
    </row>
    <row r="3" customFormat="false" ht="15" hidden="false" customHeight="false" outlineLevel="0" collapsed="false">
      <c r="A3" s="10" t="s">
        <v>76</v>
      </c>
    </row>
    <row r="4" customFormat="false" ht="18" hidden="false" customHeight="true" outlineLevel="0" collapsed="false">
      <c r="E4" s="11" t="s">
        <v>77</v>
      </c>
      <c r="F4" s="12" t="n">
        <f aca="false">COUNTA(C11:C30)</f>
        <v>0</v>
      </c>
    </row>
    <row r="5" customFormat="false" ht="18" hidden="false" customHeight="true" outlineLevel="0" collapsed="false">
      <c r="E5" s="11" t="s">
        <v>78</v>
      </c>
      <c r="F5" s="12" t="n">
        <f aca="false">SUMPRODUCT((B11:B30&lt;&gt;"")/COUNTIF(B11:B30,B11:B30&amp;""))</f>
        <v>0</v>
      </c>
    </row>
    <row r="6" customFormat="false" ht="18" hidden="false" customHeight="true" outlineLevel="0" collapsed="false">
      <c r="E6" s="11" t="s">
        <v>79</v>
      </c>
      <c r="F6" s="12" t="n">
        <f aca="false">COUNTIF(H11:H30,"Corriger")</f>
        <v>0</v>
      </c>
    </row>
    <row r="7" customFormat="false" ht="18" hidden="false" customHeight="true" outlineLevel="0" collapsed="false">
      <c r="E7" s="11" t="s">
        <v>80</v>
      </c>
      <c r="F7" s="12" t="n">
        <f aca="false">SUMPRODUCT((C11:C30&lt;&gt;"")*(H11:H30=""))</f>
        <v>0</v>
      </c>
    </row>
    <row r="8" customFormat="false" ht="18" hidden="false" customHeight="true" outlineLevel="0" collapsed="false">
      <c r="E8" s="11" t="s">
        <v>81</v>
      </c>
      <c r="F8" s="12" t="n">
        <f aca="false">SUMPRODUCT((I11:I30&lt;&gt;"")*(J11:J30=""))</f>
        <v>0</v>
      </c>
    </row>
    <row r="9" customFormat="false" ht="19.5" hidden="false" customHeight="true" outlineLevel="0" collapsed="false">
      <c r="A9" s="14" t="s">
        <v>82</v>
      </c>
      <c r="B9" s="14"/>
      <c r="C9" s="14"/>
      <c r="D9" s="14"/>
      <c r="E9" s="14"/>
      <c r="F9" s="15" t="s">
        <v>83</v>
      </c>
      <c r="G9" s="15"/>
      <c r="H9" s="15"/>
      <c r="I9" s="14" t="s">
        <v>84</v>
      </c>
      <c r="J9" s="14"/>
      <c r="K9" s="14"/>
    </row>
    <row r="10" customFormat="false" ht="33.75" hidden="false" customHeight="true" outlineLevel="0" collapsed="false">
      <c r="A10" s="16" t="s">
        <v>45</v>
      </c>
      <c r="B10" s="16" t="s">
        <v>85</v>
      </c>
      <c r="C10" s="16" t="s">
        <v>86</v>
      </c>
      <c r="D10" s="16" t="s">
        <v>87</v>
      </c>
      <c r="E10" s="16" t="s">
        <v>88</v>
      </c>
      <c r="F10" s="16" t="s">
        <v>89</v>
      </c>
      <c r="G10" s="16" t="s">
        <v>90</v>
      </c>
      <c r="H10" s="16" t="s">
        <v>91</v>
      </c>
      <c r="I10" s="16" t="s">
        <v>92</v>
      </c>
      <c r="J10" s="16" t="s">
        <v>48</v>
      </c>
      <c r="K10" s="16" t="s">
        <v>93</v>
      </c>
    </row>
    <row r="11" customFormat="false" ht="30" hidden="false" customHeight="true" outlineLevel="0" collapsed="false">
      <c r="A11" s="17" t="n">
        <v>1</v>
      </c>
      <c r="B11" s="19"/>
      <c r="C11" s="13"/>
      <c r="D11" s="18"/>
      <c r="E11" s="13"/>
      <c r="F11" s="19"/>
      <c r="G11" s="13"/>
      <c r="H11" s="19"/>
      <c r="I11" s="13"/>
      <c r="J11" s="13"/>
      <c r="K11" s="18"/>
    </row>
    <row r="12" customFormat="false" ht="30" hidden="false" customHeight="true" outlineLevel="0" collapsed="false">
      <c r="A12" s="17" t="n">
        <v>2</v>
      </c>
      <c r="B12" s="19"/>
      <c r="C12" s="13"/>
      <c r="D12" s="18"/>
      <c r="E12" s="13"/>
      <c r="F12" s="19"/>
      <c r="G12" s="13"/>
      <c r="H12" s="19"/>
      <c r="I12" s="13"/>
      <c r="J12" s="13"/>
      <c r="K12" s="18"/>
    </row>
    <row r="13" customFormat="false" ht="30" hidden="false" customHeight="true" outlineLevel="0" collapsed="false">
      <c r="A13" s="17" t="n">
        <v>3</v>
      </c>
      <c r="B13" s="19"/>
      <c r="C13" s="13"/>
      <c r="D13" s="18"/>
      <c r="E13" s="13"/>
      <c r="F13" s="19"/>
      <c r="G13" s="13"/>
      <c r="H13" s="19"/>
      <c r="I13" s="13"/>
      <c r="J13" s="13"/>
      <c r="K13" s="18"/>
    </row>
    <row r="14" customFormat="false" ht="30" hidden="false" customHeight="true" outlineLevel="0" collapsed="false">
      <c r="A14" s="17" t="n">
        <v>4</v>
      </c>
      <c r="B14" s="19"/>
      <c r="C14" s="13"/>
      <c r="D14" s="18"/>
      <c r="E14" s="13"/>
      <c r="F14" s="19"/>
      <c r="G14" s="13"/>
      <c r="H14" s="19"/>
      <c r="I14" s="13"/>
      <c r="J14" s="13"/>
      <c r="K14" s="18"/>
    </row>
    <row r="15" customFormat="false" ht="30" hidden="false" customHeight="true" outlineLevel="0" collapsed="false">
      <c r="A15" s="17" t="n">
        <v>5</v>
      </c>
      <c r="B15" s="19"/>
      <c r="C15" s="13"/>
      <c r="D15" s="18"/>
      <c r="E15" s="13"/>
      <c r="F15" s="19"/>
      <c r="G15" s="13"/>
      <c r="H15" s="19"/>
      <c r="I15" s="13"/>
      <c r="J15" s="13"/>
      <c r="K15" s="18"/>
    </row>
    <row r="16" customFormat="false" ht="30" hidden="false" customHeight="true" outlineLevel="0" collapsed="false">
      <c r="A16" s="17" t="n">
        <v>6</v>
      </c>
      <c r="B16" s="19"/>
      <c r="C16" s="13"/>
      <c r="D16" s="18"/>
      <c r="E16" s="13"/>
      <c r="F16" s="19"/>
      <c r="G16" s="13"/>
      <c r="H16" s="19"/>
      <c r="I16" s="13"/>
      <c r="J16" s="13"/>
      <c r="K16" s="18"/>
    </row>
    <row r="17" customFormat="false" ht="30" hidden="false" customHeight="true" outlineLevel="0" collapsed="false">
      <c r="A17" s="17" t="n">
        <v>7</v>
      </c>
      <c r="B17" s="19"/>
      <c r="C17" s="13"/>
      <c r="D17" s="18"/>
      <c r="E17" s="13"/>
      <c r="F17" s="19"/>
      <c r="G17" s="13"/>
      <c r="H17" s="19"/>
      <c r="I17" s="13"/>
      <c r="J17" s="13"/>
      <c r="K17" s="18"/>
    </row>
    <row r="18" customFormat="false" ht="30" hidden="false" customHeight="true" outlineLevel="0" collapsed="false">
      <c r="A18" s="17" t="n">
        <v>8</v>
      </c>
      <c r="B18" s="19"/>
      <c r="C18" s="13"/>
      <c r="D18" s="18"/>
      <c r="E18" s="13"/>
      <c r="F18" s="19"/>
      <c r="G18" s="13"/>
      <c r="H18" s="19"/>
      <c r="I18" s="13"/>
      <c r="J18" s="13"/>
      <c r="K18" s="18"/>
    </row>
    <row r="19" customFormat="false" ht="30" hidden="false" customHeight="true" outlineLevel="0" collapsed="false">
      <c r="A19" s="17" t="n">
        <v>9</v>
      </c>
      <c r="B19" s="19"/>
      <c r="C19" s="13"/>
      <c r="D19" s="18"/>
      <c r="E19" s="13"/>
      <c r="F19" s="19"/>
      <c r="G19" s="13"/>
      <c r="H19" s="19"/>
      <c r="I19" s="13"/>
      <c r="J19" s="13"/>
      <c r="K19" s="18"/>
    </row>
    <row r="20" customFormat="false" ht="30" hidden="false" customHeight="true" outlineLevel="0" collapsed="false">
      <c r="A20" s="17" t="n">
        <v>10</v>
      </c>
      <c r="B20" s="19"/>
      <c r="C20" s="13"/>
      <c r="D20" s="18"/>
      <c r="E20" s="13"/>
      <c r="F20" s="19"/>
      <c r="G20" s="13"/>
      <c r="H20" s="19"/>
      <c r="I20" s="13"/>
      <c r="J20" s="13"/>
      <c r="K20" s="18"/>
    </row>
    <row r="21" customFormat="false" ht="30" hidden="false" customHeight="true" outlineLevel="0" collapsed="false">
      <c r="A21" s="17" t="n">
        <v>11</v>
      </c>
      <c r="B21" s="19"/>
      <c r="C21" s="13"/>
      <c r="D21" s="18"/>
      <c r="E21" s="13"/>
      <c r="F21" s="19"/>
      <c r="G21" s="13"/>
      <c r="H21" s="19"/>
      <c r="I21" s="13"/>
      <c r="J21" s="13"/>
      <c r="K21" s="18"/>
    </row>
    <row r="22" customFormat="false" ht="30" hidden="false" customHeight="true" outlineLevel="0" collapsed="false">
      <c r="A22" s="17" t="n">
        <v>12</v>
      </c>
      <c r="B22" s="19"/>
      <c r="C22" s="13"/>
      <c r="D22" s="18"/>
      <c r="E22" s="13"/>
      <c r="F22" s="19"/>
      <c r="G22" s="13"/>
      <c r="H22" s="19"/>
      <c r="I22" s="13"/>
      <c r="J22" s="13"/>
      <c r="K22" s="18"/>
    </row>
    <row r="23" customFormat="false" ht="30" hidden="false" customHeight="true" outlineLevel="0" collapsed="false">
      <c r="A23" s="17" t="n">
        <v>13</v>
      </c>
      <c r="B23" s="19"/>
      <c r="C23" s="13"/>
      <c r="D23" s="18"/>
      <c r="E23" s="13"/>
      <c r="F23" s="19"/>
      <c r="G23" s="13"/>
      <c r="H23" s="19"/>
      <c r="I23" s="13"/>
      <c r="J23" s="13"/>
      <c r="K23" s="18"/>
    </row>
    <row r="24" customFormat="false" ht="30" hidden="false" customHeight="true" outlineLevel="0" collapsed="false">
      <c r="A24" s="17" t="n">
        <v>14</v>
      </c>
      <c r="B24" s="19"/>
      <c r="C24" s="13"/>
      <c r="D24" s="18"/>
      <c r="E24" s="13"/>
      <c r="F24" s="19"/>
      <c r="G24" s="13"/>
      <c r="H24" s="19"/>
      <c r="I24" s="13"/>
      <c r="J24" s="13"/>
      <c r="K24" s="18"/>
    </row>
    <row r="25" customFormat="false" ht="30" hidden="false" customHeight="true" outlineLevel="0" collapsed="false">
      <c r="A25" s="17" t="n">
        <v>15</v>
      </c>
      <c r="B25" s="19"/>
      <c r="C25" s="13"/>
      <c r="D25" s="18"/>
      <c r="E25" s="13"/>
      <c r="F25" s="19"/>
      <c r="G25" s="13"/>
      <c r="H25" s="19"/>
      <c r="I25" s="13"/>
      <c r="J25" s="13"/>
      <c r="K25" s="18"/>
    </row>
    <row r="26" customFormat="false" ht="30" hidden="false" customHeight="true" outlineLevel="0" collapsed="false">
      <c r="A26" s="17" t="n">
        <v>16</v>
      </c>
      <c r="B26" s="19"/>
      <c r="C26" s="13"/>
      <c r="D26" s="18"/>
      <c r="E26" s="13"/>
      <c r="F26" s="19"/>
      <c r="G26" s="13"/>
      <c r="H26" s="19"/>
      <c r="I26" s="13"/>
      <c r="J26" s="13"/>
      <c r="K26" s="18"/>
    </row>
    <row r="27" customFormat="false" ht="30" hidden="false" customHeight="true" outlineLevel="0" collapsed="false">
      <c r="A27" s="17" t="n">
        <v>17</v>
      </c>
      <c r="B27" s="19"/>
      <c r="C27" s="13"/>
      <c r="D27" s="18"/>
      <c r="E27" s="13"/>
      <c r="F27" s="19"/>
      <c r="G27" s="13"/>
      <c r="H27" s="19"/>
      <c r="I27" s="13"/>
      <c r="J27" s="13"/>
      <c r="K27" s="18"/>
    </row>
    <row r="28" customFormat="false" ht="30" hidden="false" customHeight="true" outlineLevel="0" collapsed="false">
      <c r="A28" s="17" t="n">
        <v>18</v>
      </c>
      <c r="B28" s="19"/>
      <c r="C28" s="13"/>
      <c r="D28" s="18"/>
      <c r="E28" s="13"/>
      <c r="F28" s="19"/>
      <c r="G28" s="13"/>
      <c r="H28" s="19"/>
      <c r="I28" s="13"/>
      <c r="J28" s="13"/>
      <c r="K28" s="18"/>
    </row>
    <row r="29" customFormat="false" ht="30" hidden="false" customHeight="true" outlineLevel="0" collapsed="false">
      <c r="A29" s="17" t="n">
        <v>19</v>
      </c>
      <c r="B29" s="19"/>
      <c r="C29" s="13"/>
      <c r="D29" s="18"/>
      <c r="E29" s="13"/>
      <c r="F29" s="19"/>
      <c r="G29" s="13"/>
      <c r="H29" s="19"/>
      <c r="I29" s="13"/>
      <c r="J29" s="13"/>
      <c r="K29" s="18"/>
    </row>
    <row r="30" customFormat="false" ht="30" hidden="false" customHeight="true" outlineLevel="0" collapsed="false">
      <c r="A30" s="17" t="n">
        <v>20</v>
      </c>
      <c r="B30" s="19"/>
      <c r="C30" s="13"/>
      <c r="D30" s="18"/>
      <c r="E30" s="13"/>
      <c r="F30" s="19"/>
      <c r="G30" s="13"/>
      <c r="H30" s="19"/>
      <c r="I30" s="13"/>
      <c r="J30" s="13"/>
      <c r="K30" s="18"/>
    </row>
  </sheetData>
  <mergeCells count="3">
    <mergeCell ref="A9:E9"/>
    <mergeCell ref="F9:H9"/>
    <mergeCell ref="I9:K9"/>
  </mergeCells>
  <conditionalFormatting sqref="H11:H30">
    <cfRule type="expression" priority="2" aboveAverage="0" equalAverage="0" bottom="0" percent="0" rank="0" text="" dxfId="0">
      <formula>$H11="Valider"</formula>
    </cfRule>
    <cfRule type="expression" priority="3" aboveAverage="0" equalAverage="0" bottom="0" percent="0" rank="0" text="" dxfId="3">
      <formula>$H11="Corriger"</formula>
    </cfRule>
    <cfRule type="expression" priority="4" aboveAverage="0" equalAverage="0" bottom="0" percent="0" rank="0" text="" dxfId="1">
      <formula>$H11="Arrêter"</formula>
    </cfRule>
    <cfRule type="expression" priority="5" aboveAverage="0" equalAverage="0" bottom="0" percent="0" rank="0" text="" dxfId="2">
      <formula>AND($C11&lt;&gt;"",$H11="")</formula>
    </cfRule>
  </conditionalFormatting>
  <conditionalFormatting sqref="J11:J30">
    <cfRule type="expression" priority="6" aboveAverage="0" equalAverage="0" bottom="0" percent="0" rank="0" text="" dxfId="2">
      <formula>AND($I11&lt;&gt;"",$J11="")</formula>
    </cfRule>
  </conditionalFormatting>
  <dataValidations count="2">
    <dataValidation allowBlank="true" errorStyle="stop" operator="between" showDropDown="false" showErrorMessage="false" showInputMessage="false" sqref="F11:F30" type="list">
      <formula1>Listes!$C$4:$C$6</formula1>
      <formula2>0</formula2>
    </dataValidation>
    <dataValidation allowBlank="true" errorStyle="stop" operator="between" showDropDown="false" showErrorMessage="false" showInputMessage="false" sqref="H11:H30" type="list">
      <formula1>Listes!$D$4:$D$7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5" min="5" style="0" width="28"/>
    <col collapsed="false" customWidth="true" hidden="false" outlineLevel="0" max="6" min="6" style="0" width="34"/>
    <col collapsed="false" customWidth="true" hidden="false" outlineLevel="0" max="7" min="7" style="0" width="20"/>
    <col collapsed="false" customWidth="true" hidden="false" outlineLevel="0" max="8" min="8" style="0" width="12"/>
    <col collapsed="false" customWidth="true" hidden="false" outlineLevel="0" max="9" min="9" style="0" width="22"/>
    <col collapsed="false" customWidth="true" hidden="false" outlineLevel="0" max="10" min="10" style="0" width="10"/>
    <col collapsed="false" customWidth="true" hidden="false" outlineLevel="0" max="11" min="11" style="0" width="38"/>
    <col collapsed="false" customWidth="true" hidden="false" outlineLevel="0" max="12" min="12" style="0" width="11"/>
  </cols>
  <sheetData>
    <row r="1" customFormat="false" ht="21.75" hidden="false" customHeight="true" outlineLevel="0" collapsed="false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95</v>
      </c>
    </row>
    <row r="3" customFormat="false" ht="15" hidden="false" customHeight="false" outlineLevel="0" collapsed="false">
      <c r="A3" s="10" t="s">
        <v>96</v>
      </c>
    </row>
    <row r="4" customFormat="false" ht="18" hidden="false" customHeight="true" outlineLevel="0" collapsed="false">
      <c r="D4" s="11" t="s">
        <v>97</v>
      </c>
      <c r="E4" s="12" t="n">
        <f aca="false">COUNTA(D11:D25)</f>
        <v>0</v>
      </c>
    </row>
    <row r="5" customFormat="false" ht="18" hidden="false" customHeight="true" outlineLevel="0" collapsed="false">
      <c r="D5" s="11" t="s">
        <v>98</v>
      </c>
      <c r="E5" s="12" t="n">
        <f aca="false">COUNTIF(H11:H25,"Autorisée")</f>
        <v>0</v>
      </c>
    </row>
    <row r="6" customFormat="false" ht="18" hidden="false" customHeight="true" outlineLevel="0" collapsed="false">
      <c r="D6" s="11" t="s">
        <v>99</v>
      </c>
      <c r="E6" s="12" t="n">
        <f aca="false">COUNTIF(H11:H25,"Refusée")</f>
        <v>0</v>
      </c>
    </row>
    <row r="7" customFormat="false" ht="18" hidden="false" customHeight="true" outlineLevel="0" collapsed="false">
      <c r="D7" s="11" t="s">
        <v>100</v>
      </c>
      <c r="E7" s="12" t="n">
        <f aca="false">SUMPRODUCT((D11:D25&lt;&gt;"")*(((F11:F25="")+(G11:G25=""))&gt;0))</f>
        <v>0</v>
      </c>
    </row>
    <row r="8" customFormat="false" ht="18" hidden="false" customHeight="true" outlineLevel="0" collapsed="false">
      <c r="D8" s="11" t="s">
        <v>101</v>
      </c>
      <c r="E8" s="12" t="n">
        <f aca="false">SUMPRODUCT((H11:H25="Autorisée")*(I11:I25=""))</f>
        <v>0</v>
      </c>
    </row>
    <row r="9" customFormat="false" ht="19.5" hidden="false" customHeight="true" outlineLevel="0" collapsed="false">
      <c r="A9" s="14" t="s">
        <v>102</v>
      </c>
      <c r="B9" s="14"/>
      <c r="C9" s="14"/>
      <c r="D9" s="14"/>
      <c r="E9" s="14"/>
      <c r="F9" s="15" t="s">
        <v>103</v>
      </c>
      <c r="G9" s="15"/>
      <c r="H9" s="14" t="s">
        <v>104</v>
      </c>
      <c r="I9" s="14"/>
      <c r="J9" s="14"/>
      <c r="K9" s="15" t="s">
        <v>105</v>
      </c>
      <c r="L9" s="15"/>
    </row>
    <row r="10" customFormat="false" ht="43.5" hidden="false" customHeight="true" outlineLevel="0" collapsed="false">
      <c r="A10" s="16" t="s">
        <v>45</v>
      </c>
      <c r="B10" s="16" t="s">
        <v>87</v>
      </c>
      <c r="C10" s="16" t="s">
        <v>106</v>
      </c>
      <c r="D10" s="16" t="s">
        <v>107</v>
      </c>
      <c r="E10" s="16" t="s">
        <v>108</v>
      </c>
      <c r="F10" s="16" t="s">
        <v>109</v>
      </c>
      <c r="G10" s="16" t="s">
        <v>110</v>
      </c>
      <c r="H10" s="16" t="s">
        <v>91</v>
      </c>
      <c r="I10" s="16" t="s">
        <v>111</v>
      </c>
      <c r="J10" s="16" t="s">
        <v>112</v>
      </c>
      <c r="K10" s="16" t="s">
        <v>113</v>
      </c>
      <c r="L10" s="16" t="s">
        <v>114</v>
      </c>
    </row>
    <row r="11" customFormat="false" ht="30" hidden="false" customHeight="true" outlineLevel="0" collapsed="false">
      <c r="A11" s="17" t="n">
        <v>1</v>
      </c>
      <c r="B11" s="18"/>
      <c r="C11" s="13"/>
      <c r="D11" s="13"/>
      <c r="E11" s="13"/>
      <c r="F11" s="13"/>
      <c r="G11" s="13"/>
      <c r="H11" s="19"/>
      <c r="I11" s="13"/>
      <c r="J11" s="19"/>
      <c r="K11" s="13"/>
      <c r="L11" s="18"/>
    </row>
    <row r="12" customFormat="false" ht="30" hidden="false" customHeight="true" outlineLevel="0" collapsed="false">
      <c r="A12" s="17" t="n">
        <v>2</v>
      </c>
      <c r="B12" s="18"/>
      <c r="C12" s="13"/>
      <c r="D12" s="13"/>
      <c r="E12" s="13"/>
      <c r="F12" s="13"/>
      <c r="G12" s="13"/>
      <c r="H12" s="19"/>
      <c r="I12" s="13"/>
      <c r="J12" s="19"/>
      <c r="K12" s="13"/>
      <c r="L12" s="18"/>
    </row>
    <row r="13" customFormat="false" ht="30" hidden="false" customHeight="true" outlineLevel="0" collapsed="false">
      <c r="A13" s="17" t="n">
        <v>3</v>
      </c>
      <c r="B13" s="18"/>
      <c r="C13" s="13"/>
      <c r="D13" s="13"/>
      <c r="E13" s="13"/>
      <c r="F13" s="13"/>
      <c r="G13" s="13"/>
      <c r="H13" s="19"/>
      <c r="I13" s="13"/>
      <c r="J13" s="19"/>
      <c r="K13" s="13"/>
      <c r="L13" s="18"/>
    </row>
    <row r="14" customFormat="false" ht="30" hidden="false" customHeight="true" outlineLevel="0" collapsed="false">
      <c r="A14" s="17" t="n">
        <v>4</v>
      </c>
      <c r="B14" s="18"/>
      <c r="C14" s="13"/>
      <c r="D14" s="13"/>
      <c r="E14" s="13"/>
      <c r="F14" s="13"/>
      <c r="G14" s="13"/>
      <c r="H14" s="19"/>
      <c r="I14" s="13"/>
      <c r="J14" s="19"/>
      <c r="K14" s="13"/>
      <c r="L14" s="18"/>
    </row>
    <row r="15" customFormat="false" ht="30" hidden="false" customHeight="true" outlineLevel="0" collapsed="false">
      <c r="A15" s="17" t="n">
        <v>5</v>
      </c>
      <c r="B15" s="18"/>
      <c r="C15" s="13"/>
      <c r="D15" s="13"/>
      <c r="E15" s="13"/>
      <c r="F15" s="13"/>
      <c r="G15" s="13"/>
      <c r="H15" s="19"/>
      <c r="I15" s="13"/>
      <c r="J15" s="19"/>
      <c r="K15" s="13"/>
      <c r="L15" s="18"/>
    </row>
    <row r="16" customFormat="false" ht="30" hidden="false" customHeight="true" outlineLevel="0" collapsed="false">
      <c r="A16" s="17" t="n">
        <v>6</v>
      </c>
      <c r="B16" s="18"/>
      <c r="C16" s="13"/>
      <c r="D16" s="13"/>
      <c r="E16" s="13"/>
      <c r="F16" s="13"/>
      <c r="G16" s="13"/>
      <c r="H16" s="19"/>
      <c r="I16" s="13"/>
      <c r="J16" s="19"/>
      <c r="K16" s="13"/>
      <c r="L16" s="18"/>
    </row>
    <row r="17" customFormat="false" ht="30" hidden="false" customHeight="true" outlineLevel="0" collapsed="false">
      <c r="A17" s="17" t="n">
        <v>7</v>
      </c>
      <c r="B17" s="18"/>
      <c r="C17" s="13"/>
      <c r="D17" s="13"/>
      <c r="E17" s="13"/>
      <c r="F17" s="13"/>
      <c r="G17" s="13"/>
      <c r="H17" s="19"/>
      <c r="I17" s="13"/>
      <c r="J17" s="19"/>
      <c r="K17" s="13"/>
      <c r="L17" s="18"/>
    </row>
    <row r="18" customFormat="false" ht="30" hidden="false" customHeight="true" outlineLevel="0" collapsed="false">
      <c r="A18" s="17" t="n">
        <v>8</v>
      </c>
      <c r="B18" s="18"/>
      <c r="C18" s="13"/>
      <c r="D18" s="13"/>
      <c r="E18" s="13"/>
      <c r="F18" s="13"/>
      <c r="G18" s="13"/>
      <c r="H18" s="19"/>
      <c r="I18" s="13"/>
      <c r="J18" s="19"/>
      <c r="K18" s="13"/>
      <c r="L18" s="18"/>
    </row>
    <row r="19" customFormat="false" ht="30" hidden="false" customHeight="true" outlineLevel="0" collapsed="false">
      <c r="A19" s="17" t="n">
        <v>9</v>
      </c>
      <c r="B19" s="18"/>
      <c r="C19" s="13"/>
      <c r="D19" s="13"/>
      <c r="E19" s="13"/>
      <c r="F19" s="13"/>
      <c r="G19" s="13"/>
      <c r="H19" s="19"/>
      <c r="I19" s="13"/>
      <c r="J19" s="19"/>
      <c r="K19" s="13"/>
      <c r="L19" s="18"/>
    </row>
    <row r="20" customFormat="false" ht="30" hidden="false" customHeight="true" outlineLevel="0" collapsed="false">
      <c r="A20" s="17" t="n">
        <v>10</v>
      </c>
      <c r="B20" s="18"/>
      <c r="C20" s="13"/>
      <c r="D20" s="13"/>
      <c r="E20" s="13"/>
      <c r="F20" s="13"/>
      <c r="G20" s="13"/>
      <c r="H20" s="19"/>
      <c r="I20" s="13"/>
      <c r="J20" s="19"/>
      <c r="K20" s="13"/>
      <c r="L20" s="18"/>
    </row>
    <row r="21" customFormat="false" ht="30" hidden="false" customHeight="true" outlineLevel="0" collapsed="false">
      <c r="A21" s="17" t="n">
        <v>11</v>
      </c>
      <c r="B21" s="18"/>
      <c r="C21" s="13"/>
      <c r="D21" s="13"/>
      <c r="E21" s="13"/>
      <c r="F21" s="13"/>
      <c r="G21" s="13"/>
      <c r="H21" s="19"/>
      <c r="I21" s="13"/>
      <c r="J21" s="19"/>
      <c r="K21" s="13"/>
      <c r="L21" s="18"/>
    </row>
    <row r="22" customFormat="false" ht="30" hidden="false" customHeight="true" outlineLevel="0" collapsed="false">
      <c r="A22" s="17" t="n">
        <v>12</v>
      </c>
      <c r="B22" s="18"/>
      <c r="C22" s="13"/>
      <c r="D22" s="13"/>
      <c r="E22" s="13"/>
      <c r="F22" s="13"/>
      <c r="G22" s="13"/>
      <c r="H22" s="19"/>
      <c r="I22" s="13"/>
      <c r="J22" s="19"/>
      <c r="K22" s="13"/>
      <c r="L22" s="18"/>
    </row>
    <row r="23" customFormat="false" ht="30" hidden="false" customHeight="true" outlineLevel="0" collapsed="false">
      <c r="A23" s="17" t="n">
        <v>13</v>
      </c>
      <c r="B23" s="18"/>
      <c r="C23" s="13"/>
      <c r="D23" s="13"/>
      <c r="E23" s="13"/>
      <c r="F23" s="13"/>
      <c r="G23" s="13"/>
      <c r="H23" s="19"/>
      <c r="I23" s="13"/>
      <c r="J23" s="19"/>
      <c r="K23" s="13"/>
      <c r="L23" s="18"/>
    </row>
    <row r="24" customFormat="false" ht="30" hidden="false" customHeight="true" outlineLevel="0" collapsed="false">
      <c r="A24" s="17" t="n">
        <v>14</v>
      </c>
      <c r="B24" s="18"/>
      <c r="C24" s="13"/>
      <c r="D24" s="13"/>
      <c r="E24" s="13"/>
      <c r="F24" s="13"/>
      <c r="G24" s="13"/>
      <c r="H24" s="19"/>
      <c r="I24" s="13"/>
      <c r="J24" s="19"/>
      <c r="K24" s="13"/>
      <c r="L24" s="18"/>
    </row>
    <row r="25" customFormat="false" ht="30" hidden="false" customHeight="true" outlineLevel="0" collapsed="false">
      <c r="A25" s="17" t="n">
        <v>15</v>
      </c>
      <c r="B25" s="18"/>
      <c r="C25" s="13"/>
      <c r="D25" s="13"/>
      <c r="E25" s="13"/>
      <c r="F25" s="13"/>
      <c r="G25" s="13"/>
      <c r="H25" s="19"/>
      <c r="I25" s="13"/>
      <c r="J25" s="19"/>
      <c r="K25" s="13"/>
      <c r="L25" s="18"/>
    </row>
  </sheetData>
  <mergeCells count="4">
    <mergeCell ref="A9:E9"/>
    <mergeCell ref="F9:G9"/>
    <mergeCell ref="H9:J9"/>
    <mergeCell ref="K9:L9"/>
  </mergeCells>
  <conditionalFormatting sqref="H11:H25">
    <cfRule type="expression" priority="2" aboveAverage="0" equalAverage="0" bottom="0" percent="0" rank="0" text="" dxfId="0">
      <formula>$H11="Autorisée"</formula>
    </cfRule>
    <cfRule type="expression" priority="3" aboveAverage="0" equalAverage="0" bottom="0" percent="0" rank="0" text="" dxfId="1">
      <formula>$H11="Refusée"</formula>
    </cfRule>
  </conditionalFormatting>
  <conditionalFormatting sqref="I11:I25">
    <cfRule type="expression" priority="4" aboveAverage="0" equalAverage="0" bottom="0" percent="0" rank="0" text="" dxfId="2">
      <formula>AND($H11="Autorisée",$I11="")</formula>
    </cfRule>
  </conditionalFormatting>
  <conditionalFormatting sqref="F11:G25">
    <cfRule type="expression" priority="5" aboveAverage="0" equalAverage="0" bottom="0" percent="0" rank="0" text="" dxfId="2">
      <formula>AND($D11&lt;&gt;"",F11="")</formula>
    </cfRule>
  </conditionalFormatting>
  <dataValidations count="1">
    <dataValidation allowBlank="true" errorStyle="stop" operator="between" showDropDown="false" showErrorMessage="false" showInputMessage="false" sqref="H11:H25" type="list">
      <formula1>"Autorisée,Refusée,En attente"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8" min="5" style="0" width="12"/>
    <col collapsed="false" customWidth="true" hidden="false" outlineLevel="0" max="9" min="9" style="0" width="36"/>
  </cols>
  <sheetData>
    <row r="1" customFormat="false" ht="21.75" hidden="false" customHeight="true" outlineLevel="0" collapsed="false">
      <c r="A1" s="1" t="s">
        <v>29</v>
      </c>
      <c r="B1" s="2"/>
      <c r="C1" s="2"/>
      <c r="D1" s="2"/>
      <c r="E1" s="2"/>
      <c r="F1" s="2"/>
      <c r="G1" s="2"/>
      <c r="H1" s="2"/>
      <c r="I1" s="2"/>
    </row>
    <row r="2" customFormat="false" ht="25.5" hidden="false" customHeight="true" outlineLevel="0" collapsed="false">
      <c r="A2" s="3" t="s">
        <v>115</v>
      </c>
    </row>
    <row r="3" customFormat="false" ht="15" hidden="false" customHeight="false" outlineLevel="0" collapsed="false">
      <c r="A3" s="10" t="s">
        <v>116</v>
      </c>
    </row>
    <row r="4" customFormat="false" ht="18" hidden="false" customHeight="true" outlineLevel="0" collapsed="false">
      <c r="B4" s="11" t="s">
        <v>32</v>
      </c>
      <c r="C4" s="12" t="n">
        <f aca="false">COUNTA(B11:B30)</f>
        <v>7</v>
      </c>
      <c r="E4" s="11" t="s">
        <v>33</v>
      </c>
      <c r="F4" s="11"/>
      <c r="G4" s="13" t="s">
        <v>117</v>
      </c>
      <c r="H4" s="13"/>
      <c r="I4" s="13"/>
    </row>
    <row r="5" customFormat="false" ht="18" hidden="false" customHeight="true" outlineLevel="0" collapsed="false">
      <c r="B5" s="11" t="s">
        <v>34</v>
      </c>
      <c r="C5" s="12" t="n">
        <f aca="false">COUNTIF(H11:H30,"Réalisée")</f>
        <v>7</v>
      </c>
      <c r="E5" s="11" t="s">
        <v>35</v>
      </c>
      <c r="F5" s="11"/>
      <c r="G5" s="13" t="s">
        <v>118</v>
      </c>
      <c r="H5" s="13"/>
      <c r="I5" s="13"/>
    </row>
    <row r="6" customFormat="false" ht="18" hidden="false" customHeight="true" outlineLevel="0" collapsed="false">
      <c r="B6" s="11" t="s">
        <v>36</v>
      </c>
      <c r="C6" s="12" t="n">
        <f aca="false">COUNTIF(H11:H30,"En retard")</f>
        <v>0</v>
      </c>
      <c r="E6" s="11" t="s">
        <v>37</v>
      </c>
      <c r="F6" s="11"/>
      <c r="G6" s="13" t="s">
        <v>119</v>
      </c>
      <c r="H6" s="13"/>
      <c r="I6" s="13"/>
    </row>
    <row r="7" customFormat="false" ht="18" hidden="false" customHeight="true" outlineLevel="0" collapsed="false">
      <c r="B7" s="11" t="s">
        <v>38</v>
      </c>
      <c r="C7" s="12" t="n">
        <f aca="false">COUNTIF(G11:G30,"Oui")</f>
        <v>7</v>
      </c>
      <c r="E7" s="11" t="s">
        <v>39</v>
      </c>
      <c r="F7" s="11"/>
      <c r="G7" s="21" t="n">
        <v>46174</v>
      </c>
      <c r="H7" s="21"/>
      <c r="I7" s="21"/>
    </row>
    <row r="8" customFormat="false" ht="18" hidden="false" customHeight="true" outlineLevel="0" collapsed="false">
      <c r="B8" s="11" t="s">
        <v>40</v>
      </c>
      <c r="C8" s="12" t="n">
        <f aca="false">SUMPRODUCT((B11:B30&lt;&gt;"")*(D11:D30=""))</f>
        <v>0</v>
      </c>
      <c r="E8" s="11" t="s">
        <v>41</v>
      </c>
      <c r="F8" s="11"/>
      <c r="G8" s="21" t="n">
        <v>46297</v>
      </c>
      <c r="H8" s="21"/>
      <c r="I8" s="21"/>
    </row>
    <row r="9" customFormat="false" ht="19.5" hidden="false" customHeight="true" outlineLevel="0" collapsed="false">
      <c r="A9" s="14" t="s">
        <v>42</v>
      </c>
      <c r="B9" s="14"/>
      <c r="C9" s="14"/>
      <c r="D9" s="15" t="s">
        <v>43</v>
      </c>
      <c r="E9" s="15"/>
      <c r="F9" s="15"/>
      <c r="G9" s="14" t="s">
        <v>44</v>
      </c>
      <c r="H9" s="14"/>
      <c r="I9" s="14"/>
    </row>
    <row r="10" customFormat="false" ht="39.75" hidden="false" customHeight="true" outlineLevel="0" collapsed="false">
      <c r="A10" s="16" t="s">
        <v>45</v>
      </c>
      <c r="B10" s="16" t="s">
        <v>46</v>
      </c>
      <c r="C10" s="16" t="s">
        <v>47</v>
      </c>
      <c r="D10" s="16" t="s">
        <v>48</v>
      </c>
      <c r="E10" s="16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</row>
    <row r="11" customFormat="false" ht="30.75" hidden="false" customHeight="true" outlineLevel="0" collapsed="false">
      <c r="A11" s="17" t="n">
        <v>1</v>
      </c>
      <c r="B11" s="13" t="s">
        <v>120</v>
      </c>
      <c r="C11" s="13" t="s">
        <v>121</v>
      </c>
      <c r="D11" s="13" t="s">
        <v>119</v>
      </c>
      <c r="E11" s="18" t="n">
        <v>46185</v>
      </c>
      <c r="F11" s="18" t="n">
        <v>46185</v>
      </c>
      <c r="G11" s="19" t="s">
        <v>122</v>
      </c>
      <c r="H11" s="20" t="str">
        <f aca="true">IF(B11="","",IF(F11&lt;&gt;"","Réalisée",IF(AND(E11&lt;&gt;"",E11&lt;TODAY()),"En retard","À venir")))</f>
        <v>Réalisée</v>
      </c>
      <c r="I11" s="13"/>
    </row>
    <row r="12" customFormat="false" ht="18" hidden="false" customHeight="true" outlineLevel="0" collapsed="false">
      <c r="A12" s="17" t="n">
        <v>2</v>
      </c>
      <c r="B12" s="13" t="s">
        <v>123</v>
      </c>
      <c r="C12" s="13" t="s">
        <v>124</v>
      </c>
      <c r="D12" s="13" t="s">
        <v>125</v>
      </c>
      <c r="E12" s="18" t="n">
        <v>46206</v>
      </c>
      <c r="F12" s="18" t="n">
        <v>46206</v>
      </c>
      <c r="G12" s="19" t="s">
        <v>122</v>
      </c>
      <c r="H12" s="20" t="str">
        <f aca="true">IF(B12="","",IF(F12&lt;&gt;"","Réalisée",IF(AND(E12&lt;&gt;"",E12&lt;TODAY()),"En retard","À venir")))</f>
        <v>Réalisée</v>
      </c>
      <c r="I12" s="13" t="s">
        <v>126</v>
      </c>
    </row>
    <row r="13" customFormat="false" ht="30.75" hidden="false" customHeight="true" outlineLevel="0" collapsed="false">
      <c r="A13" s="17" t="n">
        <v>3</v>
      </c>
      <c r="B13" s="13" t="s">
        <v>127</v>
      </c>
      <c r="C13" s="13" t="s">
        <v>128</v>
      </c>
      <c r="D13" s="13" t="s">
        <v>125</v>
      </c>
      <c r="E13" s="18" t="n">
        <v>46238</v>
      </c>
      <c r="F13" s="18" t="n">
        <v>46241</v>
      </c>
      <c r="G13" s="19" t="s">
        <v>122</v>
      </c>
      <c r="H13" s="20" t="str">
        <f aca="true">IF(B13="","",IF(F13&lt;&gt;"","Réalisée",IF(AND(E13&lt;&gt;"",E13&lt;TODAY()),"En retard","À venir")))</f>
        <v>Réalisée</v>
      </c>
      <c r="I13" s="13" t="s">
        <v>129</v>
      </c>
    </row>
    <row r="14" customFormat="false" ht="18" hidden="false" customHeight="true" outlineLevel="0" collapsed="false">
      <c r="A14" s="17" t="n">
        <v>4</v>
      </c>
      <c r="B14" s="13" t="s">
        <v>130</v>
      </c>
      <c r="C14" s="13" t="s">
        <v>128</v>
      </c>
      <c r="D14" s="13" t="s">
        <v>125</v>
      </c>
      <c r="E14" s="18" t="n">
        <v>46269</v>
      </c>
      <c r="F14" s="18" t="n">
        <v>46269</v>
      </c>
      <c r="G14" s="19" t="s">
        <v>122</v>
      </c>
      <c r="H14" s="20" t="str">
        <f aca="true">IF(B14="","",IF(F14&lt;&gt;"","Réalisée",IF(AND(E14&lt;&gt;"",E14&lt;TODAY()),"En retard","À venir")))</f>
        <v>Réalisée</v>
      </c>
      <c r="I14" s="13" t="s">
        <v>131</v>
      </c>
    </row>
    <row r="15" customFormat="false" ht="30.75" hidden="false" customHeight="true" outlineLevel="0" collapsed="false">
      <c r="A15" s="17" t="n">
        <v>5</v>
      </c>
      <c r="B15" s="13" t="s">
        <v>132</v>
      </c>
      <c r="C15" s="13" t="s">
        <v>133</v>
      </c>
      <c r="D15" s="13" t="s">
        <v>134</v>
      </c>
      <c r="E15" s="18" t="n">
        <v>46290</v>
      </c>
      <c r="F15" s="18" t="n">
        <v>46293</v>
      </c>
      <c r="G15" s="19" t="s">
        <v>122</v>
      </c>
      <c r="H15" s="20" t="str">
        <f aca="true">IF(B15="","",IF(F15&lt;&gt;"","Réalisée",IF(AND(E15&lt;&gt;"",E15&lt;TODAY()),"En retard","À venir")))</f>
        <v>Réalisée</v>
      </c>
      <c r="I15" s="13" t="s">
        <v>135</v>
      </c>
    </row>
    <row r="16" customFormat="false" ht="30.75" hidden="false" customHeight="true" outlineLevel="0" collapsed="false">
      <c r="A16" s="17" t="n">
        <v>6</v>
      </c>
      <c r="B16" s="13" t="s">
        <v>136</v>
      </c>
      <c r="C16" s="13" t="s">
        <v>137</v>
      </c>
      <c r="D16" s="13" t="s">
        <v>138</v>
      </c>
      <c r="E16" s="18" t="n">
        <v>46297</v>
      </c>
      <c r="F16" s="18" t="n">
        <v>46297</v>
      </c>
      <c r="G16" s="19" t="s">
        <v>122</v>
      </c>
      <c r="H16" s="20" t="str">
        <f aca="true">IF(B16="","",IF(F16&lt;&gt;"","Réalisée",IF(AND(E16&lt;&gt;"",E16&lt;TODAY()),"En retard","À venir")))</f>
        <v>Réalisée</v>
      </c>
      <c r="I16" s="13" t="s">
        <v>139</v>
      </c>
    </row>
    <row r="17" customFormat="false" ht="30.75" hidden="false" customHeight="true" outlineLevel="0" collapsed="false">
      <c r="A17" s="17" t="n">
        <v>7</v>
      </c>
      <c r="B17" s="13" t="s">
        <v>140</v>
      </c>
      <c r="C17" s="13" t="s">
        <v>141</v>
      </c>
      <c r="D17" s="13" t="s">
        <v>125</v>
      </c>
      <c r="E17" s="18" t="n">
        <v>46311</v>
      </c>
      <c r="F17" s="18" t="n">
        <v>46311</v>
      </c>
      <c r="G17" s="19" t="s">
        <v>122</v>
      </c>
      <c r="H17" s="20" t="str">
        <f aca="true">IF(B17="","",IF(F17&lt;&gt;"","Réalisée",IF(AND(E17&lt;&gt;"",E17&lt;TODAY()),"En retard","À venir")))</f>
        <v>Réalisée</v>
      </c>
      <c r="I17" s="13" t="s">
        <v>142</v>
      </c>
    </row>
    <row r="18" customFormat="false" ht="30" hidden="false" customHeight="true" outlineLevel="0" collapsed="false">
      <c r="A18" s="17" t="n">
        <v>8</v>
      </c>
      <c r="B18" s="13"/>
      <c r="C18" s="13"/>
      <c r="D18" s="13"/>
      <c r="E18" s="18"/>
      <c r="F18" s="18"/>
      <c r="G18" s="19"/>
      <c r="H18" s="20" t="str">
        <f aca="true">IF(B18="","",IF(F18&lt;&gt;"","Réalisée",IF(AND(E18&lt;&gt;"",E18&lt;TODAY()),"En retard","À venir")))</f>
        <v/>
      </c>
      <c r="I18" s="13"/>
    </row>
    <row r="19" customFormat="false" ht="30" hidden="false" customHeight="true" outlineLevel="0" collapsed="false">
      <c r="A19" s="17" t="n">
        <v>9</v>
      </c>
      <c r="B19" s="13"/>
      <c r="C19" s="13"/>
      <c r="D19" s="13"/>
      <c r="E19" s="18"/>
      <c r="F19" s="18"/>
      <c r="G19" s="19"/>
      <c r="H19" s="20" t="str">
        <f aca="true">IF(B19="","",IF(F19&lt;&gt;"","Réalisée",IF(AND(E19&lt;&gt;"",E19&lt;TODAY()),"En retard","À venir")))</f>
        <v/>
      </c>
      <c r="I19" s="13"/>
    </row>
    <row r="20" customFormat="false" ht="30" hidden="false" customHeight="true" outlineLevel="0" collapsed="false">
      <c r="A20" s="17" t="n">
        <v>10</v>
      </c>
      <c r="B20" s="13"/>
      <c r="C20" s="13"/>
      <c r="D20" s="13"/>
      <c r="E20" s="18"/>
      <c r="F20" s="18"/>
      <c r="G20" s="19"/>
      <c r="H20" s="20" t="str">
        <f aca="true">IF(B20="","",IF(F20&lt;&gt;"","Réalisée",IF(AND(E20&lt;&gt;"",E20&lt;TODAY()),"En retard","À venir")))</f>
        <v/>
      </c>
      <c r="I20" s="13"/>
    </row>
  </sheetData>
  <mergeCells count="13">
    <mergeCell ref="E4:F4"/>
    <mergeCell ref="G4:I4"/>
    <mergeCell ref="E5:F5"/>
    <mergeCell ref="G5:I5"/>
    <mergeCell ref="E6:F6"/>
    <mergeCell ref="G6:I6"/>
    <mergeCell ref="E7:F7"/>
    <mergeCell ref="G7:I7"/>
    <mergeCell ref="E8:F8"/>
    <mergeCell ref="G8:I8"/>
    <mergeCell ref="A9:C9"/>
    <mergeCell ref="D9:F9"/>
    <mergeCell ref="G9:I9"/>
  </mergeCells>
  <conditionalFormatting sqref="H11:H30">
    <cfRule type="expression" priority="2" aboveAverage="0" equalAverage="0" bottom="0" percent="0" rank="0" text="" dxfId="0">
      <formula>$H11="Réalisée"</formula>
    </cfRule>
    <cfRule type="expression" priority="3" aboveAverage="0" equalAverage="0" bottom="0" percent="0" rank="0" text="" dxfId="1">
      <formula>$H11="En retard"</formula>
    </cfRule>
  </conditionalFormatting>
  <conditionalFormatting sqref="D11:E30">
    <cfRule type="expression" priority="4" aboveAverage="0" equalAverage="0" bottom="0" percent="0" rank="0" text="" dxfId="2">
      <formula>AND($B11&lt;&gt;"",D11="")</formula>
    </cfRule>
  </conditionalFormatting>
  <dataValidations count="1">
    <dataValidation allowBlank="true" errorStyle="stop" operator="between" showDropDown="false" showErrorMessage="false" showInputMessage="false" sqref="G11:G30" type="list">
      <formula1>"Oui,Non"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20"/>
    <col collapsed="false" customWidth="true" hidden="false" outlineLevel="0" max="4" min="4" style="0" width="26"/>
    <col collapsed="false" customWidth="true" hidden="false" outlineLevel="0" max="5" min="5" style="0" width="28"/>
    <col collapsed="false" customWidth="true" hidden="false" outlineLevel="0" max="6" min="6" style="0" width="15"/>
    <col collapsed="false" customWidth="true" hidden="false" outlineLevel="0" max="7" min="7" style="0" width="32"/>
    <col collapsed="false" customWidth="true" hidden="false" outlineLevel="0" max="8" min="8" style="0" width="15"/>
    <col collapsed="false" customWidth="true" hidden="false" outlineLevel="0" max="9" min="9" style="0" width="20"/>
    <col collapsed="false" customWidth="true" hidden="false" outlineLevel="0" max="10" min="10" style="0" width="28"/>
  </cols>
  <sheetData>
    <row r="1" customFormat="false" ht="21.75" hidden="false" customHeight="true" outlineLevel="0" collapsed="false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5.5" hidden="false" customHeight="true" outlineLevel="0" collapsed="false">
      <c r="A2" s="3" t="s">
        <v>143</v>
      </c>
    </row>
    <row r="3" customFormat="false" ht="15" hidden="false" customHeight="false" outlineLevel="0" collapsed="false">
      <c r="A3" s="10" t="s">
        <v>144</v>
      </c>
    </row>
    <row r="4" customFormat="false" ht="18" hidden="false" customHeight="true" outlineLevel="0" collapsed="false">
      <c r="B4" s="11" t="s">
        <v>57</v>
      </c>
      <c r="C4" s="12" t="n">
        <f aca="false">COUNTA(B11:B30)</f>
        <v>4</v>
      </c>
    </row>
    <row r="5" customFormat="false" ht="18" hidden="false" customHeight="true" outlineLevel="0" collapsed="false">
      <c r="B5" s="11" t="s">
        <v>58</v>
      </c>
      <c r="C5" s="12" t="n">
        <f aca="false">SUMPRODUCT((B11:B30&lt;&gt;"")*(D11:D30=""))</f>
        <v>0</v>
      </c>
    </row>
    <row r="6" customFormat="false" ht="18" hidden="false" customHeight="true" outlineLevel="0" collapsed="false">
      <c r="B6" s="11" t="s">
        <v>59</v>
      </c>
      <c r="C6" s="12" t="n">
        <f aca="false">COUNTIF(F11:F30,"Conforme")</f>
        <v>4</v>
      </c>
    </row>
    <row r="7" customFormat="false" ht="18" hidden="false" customHeight="true" outlineLevel="0" collapsed="false">
      <c r="B7" s="11" t="s">
        <v>60</v>
      </c>
      <c r="C7" s="12" t="n">
        <f aca="false">COUNTIF(F11:F30,"Non conforme")+COUNTIF(F11:F30,"À faire")</f>
        <v>0</v>
      </c>
    </row>
    <row r="8" customFormat="false" ht="18" hidden="false" customHeight="true" outlineLevel="0" collapsed="false">
      <c r="B8" s="11" t="s">
        <v>61</v>
      </c>
      <c r="C8" s="12" t="n">
        <f aca="false">COUNTIF(H11:H30,"Non conforme")+COUNTIF(H11:H30,"À faire")</f>
        <v>0</v>
      </c>
    </row>
    <row r="9" customFormat="false" ht="19.5" hidden="false" customHeight="true" outlineLevel="0" collapsed="false">
      <c r="A9" s="14" t="s">
        <v>62</v>
      </c>
      <c r="B9" s="14"/>
      <c r="C9" s="14"/>
      <c r="D9" s="14"/>
      <c r="E9" s="15" t="s">
        <v>63</v>
      </c>
      <c r="F9" s="15"/>
      <c r="G9" s="14" t="s">
        <v>64</v>
      </c>
      <c r="H9" s="14"/>
      <c r="I9" s="15" t="s">
        <v>65</v>
      </c>
      <c r="J9" s="15"/>
    </row>
    <row r="10" customFormat="false" ht="43.5" hidden="false" customHeight="true" outlineLevel="0" collapsed="false">
      <c r="A10" s="16" t="s">
        <v>45</v>
      </c>
      <c r="B10" s="16" t="s">
        <v>66</v>
      </c>
      <c r="C10" s="16" t="s">
        <v>67</v>
      </c>
      <c r="D10" s="16" t="s">
        <v>68</v>
      </c>
      <c r="E10" s="16" t="s">
        <v>69</v>
      </c>
      <c r="F10" s="16" t="s">
        <v>70</v>
      </c>
      <c r="G10" s="16" t="s">
        <v>71</v>
      </c>
      <c r="H10" s="16" t="s">
        <v>72</v>
      </c>
      <c r="I10" s="16" t="s">
        <v>73</v>
      </c>
      <c r="J10" s="16" t="s">
        <v>53</v>
      </c>
    </row>
    <row r="11" customFormat="false" ht="30.75" hidden="false" customHeight="true" outlineLevel="0" collapsed="false">
      <c r="A11" s="17" t="n">
        <v>1</v>
      </c>
      <c r="B11" s="13" t="s">
        <v>145</v>
      </c>
      <c r="C11" s="13" t="s">
        <v>146</v>
      </c>
      <c r="D11" s="13" t="s">
        <v>147</v>
      </c>
      <c r="E11" s="13" t="s">
        <v>148</v>
      </c>
      <c r="F11" s="19" t="s">
        <v>149</v>
      </c>
      <c r="G11" s="13" t="s">
        <v>150</v>
      </c>
      <c r="H11" s="19" t="s">
        <v>149</v>
      </c>
      <c r="I11" s="13" t="s">
        <v>151</v>
      </c>
      <c r="J11" s="13" t="s">
        <v>152</v>
      </c>
    </row>
    <row r="12" customFormat="false" ht="30.75" hidden="false" customHeight="true" outlineLevel="0" collapsed="false">
      <c r="A12" s="17" t="n">
        <v>2</v>
      </c>
      <c r="B12" s="13" t="s">
        <v>153</v>
      </c>
      <c r="C12" s="13" t="s">
        <v>146</v>
      </c>
      <c r="D12" s="13" t="s">
        <v>154</v>
      </c>
      <c r="E12" s="13" t="s">
        <v>155</v>
      </c>
      <c r="F12" s="19" t="s">
        <v>149</v>
      </c>
      <c r="G12" s="13" t="s">
        <v>156</v>
      </c>
      <c r="H12" s="19" t="s">
        <v>149</v>
      </c>
      <c r="I12" s="13" t="s">
        <v>157</v>
      </c>
      <c r="J12" s="13" t="s">
        <v>158</v>
      </c>
    </row>
    <row r="13" customFormat="false" ht="30.75" hidden="false" customHeight="true" outlineLevel="0" collapsed="false">
      <c r="A13" s="17" t="n">
        <v>3</v>
      </c>
      <c r="B13" s="13" t="s">
        <v>159</v>
      </c>
      <c r="C13" s="13" t="s">
        <v>146</v>
      </c>
      <c r="D13" s="13" t="s">
        <v>160</v>
      </c>
      <c r="E13" s="13" t="s">
        <v>161</v>
      </c>
      <c r="F13" s="19" t="s">
        <v>149</v>
      </c>
      <c r="G13" s="13" t="s">
        <v>162</v>
      </c>
      <c r="H13" s="19" t="s">
        <v>149</v>
      </c>
      <c r="I13" s="13" t="s">
        <v>163</v>
      </c>
      <c r="J13" s="13"/>
    </row>
    <row r="14" customFormat="false" ht="30.75" hidden="false" customHeight="true" outlineLevel="0" collapsed="false">
      <c r="A14" s="17" t="n">
        <v>4</v>
      </c>
      <c r="B14" s="13" t="s">
        <v>164</v>
      </c>
      <c r="C14" s="13" t="s">
        <v>165</v>
      </c>
      <c r="D14" s="13" t="s">
        <v>166</v>
      </c>
      <c r="E14" s="13" t="s">
        <v>167</v>
      </c>
      <c r="F14" s="19" t="s">
        <v>149</v>
      </c>
      <c r="G14" s="13"/>
      <c r="H14" s="19" t="s">
        <v>168</v>
      </c>
      <c r="I14" s="13" t="s">
        <v>169</v>
      </c>
      <c r="J14" s="13"/>
    </row>
    <row r="15" customFormat="false" ht="30" hidden="false" customHeight="true" outlineLevel="0" collapsed="false">
      <c r="A15" s="17" t="n">
        <v>5</v>
      </c>
      <c r="B15" s="13"/>
      <c r="C15" s="13"/>
      <c r="D15" s="13"/>
      <c r="E15" s="13"/>
      <c r="F15" s="19"/>
      <c r="G15" s="13"/>
      <c r="H15" s="19"/>
      <c r="I15" s="13"/>
      <c r="J15" s="13"/>
    </row>
    <row r="16" customFormat="false" ht="30" hidden="false" customHeight="true" outlineLevel="0" collapsed="false">
      <c r="A16" s="17" t="n">
        <v>6</v>
      </c>
      <c r="B16" s="13"/>
      <c r="C16" s="13"/>
      <c r="D16" s="13"/>
      <c r="E16" s="13"/>
      <c r="F16" s="19"/>
      <c r="G16" s="13"/>
      <c r="H16" s="19"/>
      <c r="I16" s="13"/>
      <c r="J16" s="13"/>
    </row>
    <row r="17" customFormat="false" ht="30" hidden="false" customHeight="true" outlineLevel="0" collapsed="false">
      <c r="A17" s="17" t="n">
        <v>7</v>
      </c>
      <c r="B17" s="13"/>
      <c r="C17" s="13"/>
      <c r="D17" s="13"/>
      <c r="E17" s="13"/>
      <c r="F17" s="19"/>
      <c r="G17" s="13"/>
      <c r="H17" s="19"/>
      <c r="I17" s="13"/>
      <c r="J17" s="13"/>
    </row>
    <row r="18" customFormat="false" ht="30" hidden="false" customHeight="true" outlineLevel="0" collapsed="false">
      <c r="A18" s="17" t="n">
        <v>8</v>
      </c>
      <c r="B18" s="13"/>
      <c r="C18" s="13"/>
      <c r="D18" s="13"/>
      <c r="E18" s="13"/>
      <c r="F18" s="19"/>
      <c r="G18" s="13"/>
      <c r="H18" s="19"/>
      <c r="I18" s="13"/>
      <c r="J18" s="13"/>
    </row>
    <row r="19" customFormat="false" ht="30" hidden="false" customHeight="true" outlineLevel="0" collapsed="false">
      <c r="A19" s="17" t="n">
        <v>9</v>
      </c>
      <c r="B19" s="13"/>
      <c r="C19" s="13"/>
      <c r="D19" s="13"/>
      <c r="E19" s="13"/>
      <c r="F19" s="19"/>
      <c r="G19" s="13"/>
      <c r="H19" s="19"/>
      <c r="I19" s="13"/>
      <c r="J19" s="13"/>
    </row>
    <row r="20" customFormat="false" ht="30" hidden="false" customHeight="true" outlineLevel="0" collapsed="false">
      <c r="A20" s="17" t="n">
        <v>10</v>
      </c>
      <c r="B20" s="13"/>
      <c r="C20" s="13"/>
      <c r="D20" s="13"/>
      <c r="E20" s="13"/>
      <c r="F20" s="19"/>
      <c r="G20" s="13"/>
      <c r="H20" s="19"/>
      <c r="I20" s="13"/>
      <c r="J20" s="13"/>
    </row>
  </sheetData>
  <mergeCells count="4">
    <mergeCell ref="A9:D9"/>
    <mergeCell ref="E9:F9"/>
    <mergeCell ref="G9:H9"/>
    <mergeCell ref="I9:J9"/>
  </mergeCells>
  <conditionalFormatting sqref="F11:F30">
    <cfRule type="expression" priority="2" aboveAverage="0" equalAverage="0" bottom="0" percent="0" rank="0" text="" dxfId="0">
      <formula>F11="Conforme"</formula>
    </cfRule>
    <cfRule type="expression" priority="3" aboveAverage="0" equalAverage="0" bottom="0" percent="0" rank="0" text="" dxfId="1">
      <formula>F11="Non conforme"</formula>
    </cfRule>
    <cfRule type="expression" priority="4" aboveAverage="0" equalAverage="0" bottom="0" percent="0" rank="0" text="" dxfId="3">
      <formula>F11="À faire"</formula>
    </cfRule>
  </conditionalFormatting>
  <conditionalFormatting sqref="H11:H30">
    <cfRule type="expression" priority="5" aboveAverage="0" equalAverage="0" bottom="0" percent="0" rank="0" text="" dxfId="0">
      <formula>H11="Conforme"</formula>
    </cfRule>
    <cfRule type="expression" priority="6" aboveAverage="0" equalAverage="0" bottom="0" percent="0" rank="0" text="" dxfId="1">
      <formula>H11="Non conforme"</formula>
    </cfRule>
    <cfRule type="expression" priority="7" aboveAverage="0" equalAverage="0" bottom="0" percent="0" rank="0" text="" dxfId="3">
      <formula>H11="À faire"</formula>
    </cfRule>
  </conditionalFormatting>
  <conditionalFormatting sqref="D11:D30">
    <cfRule type="expression" priority="8" aboveAverage="0" equalAverage="0" bottom="0" percent="0" rank="0" text="" dxfId="2">
      <formula>AND($B11&lt;&gt;"",$D11="")</formula>
    </cfRule>
  </conditionalFormatting>
  <dataValidations count="3">
    <dataValidation allowBlank="true" errorStyle="stop" operator="between" showDropDown="false" showErrorMessage="false" showInputMessage="false" sqref="C11:C30" type="list">
      <formula1>Listes!$A$4:$A$9</formula1>
      <formula2>0</formula2>
    </dataValidation>
    <dataValidation allowBlank="true" errorStyle="stop" operator="between" showDropDown="false" showErrorMessage="false" showInputMessage="false" sqref="F11:F30" type="list">
      <formula1>Listes!$B$4:$B$7</formula1>
      <formula2>0</formula2>
    </dataValidation>
    <dataValidation allowBlank="true" errorStyle="stop" operator="between" showDropDown="false" showErrorMessage="false" showInputMessage="false" sqref="H11:H30" type="list">
      <formula1>Listes!$B$4:$B$7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0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30"/>
    <col collapsed="false" customWidth="true" hidden="false" outlineLevel="0" max="6" min="6" style="0" width="16"/>
    <col collapsed="false" customWidth="true" hidden="false" outlineLevel="0" max="7" min="7" style="0" width="34"/>
    <col collapsed="false" customWidth="true" hidden="false" outlineLevel="0" max="8" min="8" style="0" width="13"/>
    <col collapsed="false" customWidth="true" hidden="false" outlineLevel="0" max="9" min="9" style="0" width="34"/>
    <col collapsed="false" customWidth="true" hidden="false" outlineLevel="0" max="10" min="10" style="0" width="18"/>
    <col collapsed="false" customWidth="true" hidden="false" outlineLevel="0" max="11" min="11" style="0" width="12"/>
  </cols>
  <sheetData>
    <row r="1" customFormat="false" ht="21.75" hidden="false" customHeight="true" outlineLevel="0" collapsed="false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5.5" hidden="false" customHeight="true" outlineLevel="0" collapsed="false">
      <c r="A2" s="3" t="s">
        <v>170</v>
      </c>
    </row>
    <row r="3" customFormat="false" ht="15" hidden="false" customHeight="false" outlineLevel="0" collapsed="false">
      <c r="A3" s="10" t="s">
        <v>171</v>
      </c>
    </row>
    <row r="4" customFormat="false" ht="18" hidden="false" customHeight="true" outlineLevel="0" collapsed="false">
      <c r="E4" s="11" t="s">
        <v>77</v>
      </c>
      <c r="F4" s="12" t="n">
        <f aca="false">COUNTA(C11:C30)</f>
        <v>4</v>
      </c>
    </row>
    <row r="5" customFormat="false" ht="18" hidden="false" customHeight="true" outlineLevel="0" collapsed="false">
      <c r="E5" s="11" t="s">
        <v>78</v>
      </c>
      <c r="F5" s="12" t="n">
        <f aca="false">SUMPRODUCT((B11:B30&lt;&gt;"")/COUNTIF(B11:B30,B11:B30&amp;""))</f>
        <v>3</v>
      </c>
    </row>
    <row r="6" customFormat="false" ht="18" hidden="false" customHeight="true" outlineLevel="0" collapsed="false">
      <c r="E6" s="11" t="s">
        <v>79</v>
      </c>
      <c r="F6" s="12" t="n">
        <f aca="false">COUNTIF(H11:H30,"Corriger")</f>
        <v>2</v>
      </c>
    </row>
    <row r="7" customFormat="false" ht="18" hidden="false" customHeight="true" outlineLevel="0" collapsed="false">
      <c r="E7" s="11" t="s">
        <v>80</v>
      </c>
      <c r="F7" s="12" t="n">
        <f aca="false">SUMPRODUCT((C11:C30&lt;&gt;"")*(H11:H30=""))</f>
        <v>0</v>
      </c>
    </row>
    <row r="8" customFormat="false" ht="18" hidden="false" customHeight="true" outlineLevel="0" collapsed="false">
      <c r="E8" s="11" t="s">
        <v>81</v>
      </c>
      <c r="F8" s="12" t="n">
        <f aca="false">SUMPRODUCT((I11:I30&lt;&gt;"")*(J11:J30=""))</f>
        <v>0</v>
      </c>
    </row>
    <row r="9" customFormat="false" ht="19.5" hidden="false" customHeight="true" outlineLevel="0" collapsed="false">
      <c r="A9" s="14" t="s">
        <v>82</v>
      </c>
      <c r="B9" s="14"/>
      <c r="C9" s="14"/>
      <c r="D9" s="14"/>
      <c r="E9" s="14"/>
      <c r="F9" s="15" t="s">
        <v>83</v>
      </c>
      <c r="G9" s="15"/>
      <c r="H9" s="15"/>
      <c r="I9" s="14" t="s">
        <v>84</v>
      </c>
      <c r="J9" s="14"/>
      <c r="K9" s="14"/>
    </row>
    <row r="10" customFormat="false" ht="33.75" hidden="false" customHeight="true" outlineLevel="0" collapsed="false">
      <c r="A10" s="16" t="s">
        <v>45</v>
      </c>
      <c r="B10" s="16" t="s">
        <v>85</v>
      </c>
      <c r="C10" s="16" t="s">
        <v>86</v>
      </c>
      <c r="D10" s="16" t="s">
        <v>87</v>
      </c>
      <c r="E10" s="16" t="s">
        <v>88</v>
      </c>
      <c r="F10" s="16" t="s">
        <v>89</v>
      </c>
      <c r="G10" s="16" t="s">
        <v>90</v>
      </c>
      <c r="H10" s="16" t="s">
        <v>91</v>
      </c>
      <c r="I10" s="16" t="s">
        <v>92</v>
      </c>
      <c r="J10" s="16" t="s">
        <v>48</v>
      </c>
      <c r="K10" s="16" t="s">
        <v>93</v>
      </c>
    </row>
    <row r="11" customFormat="false" ht="30.75" hidden="false" customHeight="true" outlineLevel="0" collapsed="false">
      <c r="A11" s="17" t="n">
        <v>1</v>
      </c>
      <c r="B11" s="19" t="n">
        <v>1</v>
      </c>
      <c r="C11" s="13" t="s">
        <v>172</v>
      </c>
      <c r="D11" s="18" t="n">
        <v>46206</v>
      </c>
      <c r="E11" s="13" t="s">
        <v>173</v>
      </c>
      <c r="F11" s="19" t="s">
        <v>174</v>
      </c>
      <c r="G11" s="13" t="s">
        <v>175</v>
      </c>
      <c r="H11" s="19" t="s">
        <v>176</v>
      </c>
      <c r="I11" s="13" t="s">
        <v>177</v>
      </c>
      <c r="J11" s="13" t="s">
        <v>119</v>
      </c>
      <c r="K11" s="18" t="n">
        <v>46234</v>
      </c>
    </row>
    <row r="12" customFormat="false" ht="30.75" hidden="false" customHeight="true" outlineLevel="0" collapsed="false">
      <c r="A12" s="17" t="n">
        <v>2</v>
      </c>
      <c r="B12" s="19" t="n">
        <v>2</v>
      </c>
      <c r="C12" s="13" t="s">
        <v>127</v>
      </c>
      <c r="D12" s="18" t="n">
        <v>46241</v>
      </c>
      <c r="E12" s="13" t="s">
        <v>178</v>
      </c>
      <c r="F12" s="19" t="s">
        <v>179</v>
      </c>
      <c r="G12" s="13" t="s">
        <v>180</v>
      </c>
      <c r="H12" s="19" t="s">
        <v>176</v>
      </c>
      <c r="I12" s="13" t="s">
        <v>181</v>
      </c>
      <c r="J12" s="13" t="s">
        <v>119</v>
      </c>
      <c r="K12" s="18" t="n">
        <v>46262</v>
      </c>
    </row>
    <row r="13" customFormat="false" ht="30.75" hidden="false" customHeight="true" outlineLevel="0" collapsed="false">
      <c r="A13" s="17" t="n">
        <v>3</v>
      </c>
      <c r="B13" s="19" t="n">
        <v>3</v>
      </c>
      <c r="C13" s="13" t="s">
        <v>130</v>
      </c>
      <c r="D13" s="18" t="n">
        <v>46269</v>
      </c>
      <c r="E13" s="13" t="s">
        <v>182</v>
      </c>
      <c r="F13" s="19" t="s">
        <v>179</v>
      </c>
      <c r="G13" s="13" t="s">
        <v>183</v>
      </c>
      <c r="H13" s="19" t="s">
        <v>184</v>
      </c>
      <c r="I13" s="13" t="s">
        <v>185</v>
      </c>
      <c r="J13" s="13" t="s">
        <v>119</v>
      </c>
      <c r="K13" s="18" t="n">
        <v>46290</v>
      </c>
    </row>
    <row r="14" customFormat="false" ht="30.75" hidden="false" customHeight="true" outlineLevel="0" collapsed="false">
      <c r="A14" s="17" t="n">
        <v>4</v>
      </c>
      <c r="B14" s="19" t="n">
        <v>3</v>
      </c>
      <c r="C14" s="13" t="s">
        <v>130</v>
      </c>
      <c r="D14" s="18" t="n">
        <v>46293</v>
      </c>
      <c r="E14" s="13" t="s">
        <v>186</v>
      </c>
      <c r="F14" s="19" t="s">
        <v>187</v>
      </c>
      <c r="G14" s="13" t="s">
        <v>188</v>
      </c>
      <c r="H14" s="19" t="s">
        <v>189</v>
      </c>
      <c r="I14" s="13" t="s">
        <v>190</v>
      </c>
      <c r="J14" s="13" t="s">
        <v>138</v>
      </c>
      <c r="K14" s="18" t="n">
        <v>46297</v>
      </c>
    </row>
    <row r="15" customFormat="false" ht="30" hidden="false" customHeight="true" outlineLevel="0" collapsed="false">
      <c r="A15" s="17" t="n">
        <v>5</v>
      </c>
      <c r="B15" s="19"/>
      <c r="C15" s="13"/>
      <c r="D15" s="18"/>
      <c r="E15" s="13"/>
      <c r="F15" s="19"/>
      <c r="G15" s="13"/>
      <c r="H15" s="19"/>
      <c r="I15" s="13"/>
      <c r="J15" s="13"/>
      <c r="K15" s="18"/>
    </row>
    <row r="16" customFormat="false" ht="30" hidden="false" customHeight="true" outlineLevel="0" collapsed="false">
      <c r="A16" s="17" t="n">
        <v>6</v>
      </c>
      <c r="B16" s="19"/>
      <c r="C16" s="13"/>
      <c r="D16" s="18"/>
      <c r="E16" s="13"/>
      <c r="F16" s="19"/>
      <c r="G16" s="13"/>
      <c r="H16" s="19"/>
      <c r="I16" s="13"/>
      <c r="J16" s="13"/>
      <c r="K16" s="18"/>
    </row>
    <row r="17" customFormat="false" ht="30" hidden="false" customHeight="true" outlineLevel="0" collapsed="false">
      <c r="A17" s="17" t="n">
        <v>7</v>
      </c>
      <c r="B17" s="19"/>
      <c r="C17" s="13"/>
      <c r="D17" s="18"/>
      <c r="E17" s="13"/>
      <c r="F17" s="19"/>
      <c r="G17" s="13"/>
      <c r="H17" s="19"/>
      <c r="I17" s="13"/>
      <c r="J17" s="13"/>
      <c r="K17" s="18"/>
    </row>
    <row r="18" customFormat="false" ht="30" hidden="false" customHeight="true" outlineLevel="0" collapsed="false">
      <c r="A18" s="17" t="n">
        <v>8</v>
      </c>
      <c r="B18" s="19"/>
      <c r="C18" s="13"/>
      <c r="D18" s="18"/>
      <c r="E18" s="13"/>
      <c r="F18" s="19"/>
      <c r="G18" s="13"/>
      <c r="H18" s="19"/>
      <c r="I18" s="13"/>
      <c r="J18" s="13"/>
      <c r="K18" s="18"/>
    </row>
    <row r="19" customFormat="false" ht="30" hidden="false" customHeight="true" outlineLevel="0" collapsed="false">
      <c r="A19" s="17" t="n">
        <v>9</v>
      </c>
      <c r="B19" s="19"/>
      <c r="C19" s="13"/>
      <c r="D19" s="18"/>
      <c r="E19" s="13"/>
      <c r="F19" s="19"/>
      <c r="G19" s="13"/>
      <c r="H19" s="19"/>
      <c r="I19" s="13"/>
      <c r="J19" s="13"/>
      <c r="K19" s="18"/>
    </row>
    <row r="20" customFormat="false" ht="30" hidden="false" customHeight="true" outlineLevel="0" collapsed="false">
      <c r="A20" s="17" t="n">
        <v>10</v>
      </c>
      <c r="B20" s="19"/>
      <c r="C20" s="13"/>
      <c r="D20" s="18"/>
      <c r="E20" s="13"/>
      <c r="F20" s="19"/>
      <c r="G20" s="13"/>
      <c r="H20" s="19"/>
      <c r="I20" s="13"/>
      <c r="J20" s="13"/>
      <c r="K20" s="18"/>
    </row>
  </sheetData>
  <mergeCells count="3">
    <mergeCell ref="A9:E9"/>
    <mergeCell ref="F9:H9"/>
    <mergeCell ref="I9:K9"/>
  </mergeCells>
  <conditionalFormatting sqref="H11:H30">
    <cfRule type="expression" priority="2" aboveAverage="0" equalAverage="0" bottom="0" percent="0" rank="0" text="" dxfId="0">
      <formula>$H11="Valider"</formula>
    </cfRule>
    <cfRule type="expression" priority="3" aboveAverage="0" equalAverage="0" bottom="0" percent="0" rank="0" text="" dxfId="3">
      <formula>$H11="Corriger"</formula>
    </cfRule>
    <cfRule type="expression" priority="4" aboveAverage="0" equalAverage="0" bottom="0" percent="0" rank="0" text="" dxfId="1">
      <formula>$H11="Arrêter"</formula>
    </cfRule>
    <cfRule type="expression" priority="5" aboveAverage="0" equalAverage="0" bottom="0" percent="0" rank="0" text="" dxfId="2">
      <formula>AND($C11&lt;&gt;"",$H11="")</formula>
    </cfRule>
  </conditionalFormatting>
  <conditionalFormatting sqref="J11:J30">
    <cfRule type="expression" priority="6" aboveAverage="0" equalAverage="0" bottom="0" percent="0" rank="0" text="" dxfId="2">
      <formula>AND($I11&lt;&gt;"",$J11="")</formula>
    </cfRule>
  </conditionalFormatting>
  <dataValidations count="2">
    <dataValidation allowBlank="true" errorStyle="stop" operator="between" showDropDown="false" showErrorMessage="false" showInputMessage="false" sqref="F11:F30" type="list">
      <formula1>Listes!$C$4:$C$6</formula1>
      <formula2>0</formula2>
    </dataValidation>
    <dataValidation allowBlank="true" errorStyle="stop" operator="between" showDropDown="false" showErrorMessage="false" showInputMessage="false" sqref="H11:H30" type="list">
      <formula1>Listes!$D$4:$D$7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0" topLeftCell="E11" activePane="bottomRight" state="frozen"/>
      <selection pane="topLeft" activeCell="A1" activeCellId="0" sqref="A1"/>
      <selection pane="topRight" activeCell="E1" activeCellId="0" sqref="E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5" min="5" style="0" width="28"/>
    <col collapsed="false" customWidth="true" hidden="false" outlineLevel="0" max="6" min="6" style="0" width="34"/>
    <col collapsed="false" customWidth="true" hidden="false" outlineLevel="0" max="7" min="7" style="0" width="20"/>
    <col collapsed="false" customWidth="true" hidden="false" outlineLevel="0" max="8" min="8" style="0" width="12"/>
    <col collapsed="false" customWidth="true" hidden="false" outlineLevel="0" max="9" min="9" style="0" width="22"/>
    <col collapsed="false" customWidth="true" hidden="false" outlineLevel="0" max="10" min="10" style="0" width="10"/>
    <col collapsed="false" customWidth="true" hidden="false" outlineLevel="0" max="11" min="11" style="0" width="38"/>
    <col collapsed="false" customWidth="true" hidden="false" outlineLevel="0" max="12" min="12" style="0" width="11"/>
  </cols>
  <sheetData>
    <row r="1" customFormat="false" ht="21.75" hidden="false" customHeight="true" outlineLevel="0" collapsed="false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191</v>
      </c>
    </row>
    <row r="3" customFormat="false" ht="15" hidden="false" customHeight="false" outlineLevel="0" collapsed="false">
      <c r="A3" s="10" t="s">
        <v>192</v>
      </c>
    </row>
    <row r="4" customFormat="false" ht="18" hidden="false" customHeight="true" outlineLevel="0" collapsed="false">
      <c r="D4" s="11" t="s">
        <v>97</v>
      </c>
      <c r="E4" s="12" t="n">
        <f aca="false">COUNTA(D11:D25)</f>
        <v>1</v>
      </c>
    </row>
    <row r="5" customFormat="false" ht="18" hidden="false" customHeight="true" outlineLevel="0" collapsed="false">
      <c r="D5" s="11" t="s">
        <v>98</v>
      </c>
      <c r="E5" s="12" t="n">
        <f aca="false">COUNTIF(H11:H25,"Autorisée")</f>
        <v>1</v>
      </c>
    </row>
    <row r="6" customFormat="false" ht="18" hidden="false" customHeight="true" outlineLevel="0" collapsed="false">
      <c r="D6" s="11" t="s">
        <v>99</v>
      </c>
      <c r="E6" s="12" t="n">
        <f aca="false">COUNTIF(H11:H25,"Refusée")</f>
        <v>0</v>
      </c>
    </row>
    <row r="7" customFormat="false" ht="18" hidden="false" customHeight="true" outlineLevel="0" collapsed="false">
      <c r="D7" s="11" t="s">
        <v>100</v>
      </c>
      <c r="E7" s="12" t="n">
        <f aca="false">SUMPRODUCT((D11:D25&lt;&gt;"")*(((F11:F25="")+(G11:G25=""))&gt;0))</f>
        <v>0</v>
      </c>
    </row>
    <row r="8" customFormat="false" ht="18" hidden="false" customHeight="true" outlineLevel="0" collapsed="false">
      <c r="D8" s="11" t="s">
        <v>101</v>
      </c>
      <c r="E8" s="12" t="n">
        <f aca="false">SUMPRODUCT((H11:H25="Autorisée")*(I11:I25=""))</f>
        <v>0</v>
      </c>
    </row>
    <row r="9" customFormat="false" ht="19.5" hidden="false" customHeight="true" outlineLevel="0" collapsed="false">
      <c r="A9" s="14" t="s">
        <v>102</v>
      </c>
      <c r="B9" s="14"/>
      <c r="C9" s="14"/>
      <c r="D9" s="14"/>
      <c r="E9" s="14"/>
      <c r="F9" s="15" t="s">
        <v>103</v>
      </c>
      <c r="G9" s="15"/>
      <c r="H9" s="14" t="s">
        <v>104</v>
      </c>
      <c r="I9" s="14"/>
      <c r="J9" s="14"/>
      <c r="K9" s="15" t="s">
        <v>105</v>
      </c>
      <c r="L9" s="15"/>
    </row>
    <row r="10" customFormat="false" ht="43.5" hidden="false" customHeight="true" outlineLevel="0" collapsed="false">
      <c r="A10" s="16" t="s">
        <v>45</v>
      </c>
      <c r="B10" s="16" t="s">
        <v>87</v>
      </c>
      <c r="C10" s="16" t="s">
        <v>106</v>
      </c>
      <c r="D10" s="16" t="s">
        <v>107</v>
      </c>
      <c r="E10" s="16" t="s">
        <v>108</v>
      </c>
      <c r="F10" s="16" t="s">
        <v>109</v>
      </c>
      <c r="G10" s="16" t="s">
        <v>110</v>
      </c>
      <c r="H10" s="16" t="s">
        <v>91</v>
      </c>
      <c r="I10" s="16" t="s">
        <v>111</v>
      </c>
      <c r="J10" s="16" t="s">
        <v>112</v>
      </c>
      <c r="K10" s="16" t="s">
        <v>113</v>
      </c>
      <c r="L10" s="16" t="s">
        <v>114</v>
      </c>
    </row>
    <row r="11" customFormat="false" ht="43.5" hidden="false" customHeight="true" outlineLevel="0" collapsed="false">
      <c r="A11" s="17" t="n">
        <v>1</v>
      </c>
      <c r="B11" s="18" t="n">
        <v>46311</v>
      </c>
      <c r="C11" s="13" t="s">
        <v>146</v>
      </c>
      <c r="D11" s="13" t="s">
        <v>193</v>
      </c>
      <c r="E11" s="13" t="s">
        <v>194</v>
      </c>
      <c r="F11" s="13" t="s">
        <v>195</v>
      </c>
      <c r="G11" s="13" t="s">
        <v>196</v>
      </c>
      <c r="H11" s="19" t="s">
        <v>197</v>
      </c>
      <c r="I11" s="13" t="s">
        <v>198</v>
      </c>
      <c r="J11" s="19" t="s">
        <v>199</v>
      </c>
      <c r="K11" s="13" t="s">
        <v>200</v>
      </c>
      <c r="L11" s="18" t="n">
        <v>46314</v>
      </c>
    </row>
    <row r="12" customFormat="false" ht="30" hidden="false" customHeight="true" outlineLevel="0" collapsed="false">
      <c r="A12" s="17" t="n">
        <v>2</v>
      </c>
      <c r="B12" s="18"/>
      <c r="C12" s="13"/>
      <c r="D12" s="13"/>
      <c r="E12" s="13"/>
      <c r="F12" s="13"/>
      <c r="G12" s="13"/>
      <c r="H12" s="19"/>
      <c r="I12" s="13"/>
      <c r="J12" s="19"/>
      <c r="K12" s="13"/>
      <c r="L12" s="18"/>
    </row>
    <row r="13" customFormat="false" ht="30" hidden="false" customHeight="true" outlineLevel="0" collapsed="false">
      <c r="A13" s="17" t="n">
        <v>3</v>
      </c>
      <c r="B13" s="18"/>
      <c r="C13" s="13"/>
      <c r="D13" s="13"/>
      <c r="E13" s="13"/>
      <c r="F13" s="13"/>
      <c r="G13" s="13"/>
      <c r="H13" s="19"/>
      <c r="I13" s="13"/>
      <c r="J13" s="19"/>
      <c r="K13" s="13"/>
      <c r="L13" s="18"/>
    </row>
    <row r="14" customFormat="false" ht="30" hidden="false" customHeight="true" outlineLevel="0" collapsed="false">
      <c r="A14" s="17" t="n">
        <v>4</v>
      </c>
      <c r="B14" s="18"/>
      <c r="C14" s="13"/>
      <c r="D14" s="13"/>
      <c r="E14" s="13"/>
      <c r="F14" s="13"/>
      <c r="G14" s="13"/>
      <c r="H14" s="19"/>
      <c r="I14" s="13"/>
      <c r="J14" s="19"/>
      <c r="K14" s="13"/>
      <c r="L14" s="18"/>
    </row>
    <row r="15" customFormat="false" ht="30" hidden="false" customHeight="true" outlineLevel="0" collapsed="false">
      <c r="A15" s="17" t="n">
        <v>5</v>
      </c>
      <c r="B15" s="18"/>
      <c r="C15" s="13"/>
      <c r="D15" s="13"/>
      <c r="E15" s="13"/>
      <c r="F15" s="13"/>
      <c r="G15" s="13"/>
      <c r="H15" s="19"/>
      <c r="I15" s="13"/>
      <c r="J15" s="19"/>
      <c r="K15" s="13"/>
      <c r="L15" s="18"/>
    </row>
    <row r="16" customFormat="false" ht="30" hidden="false" customHeight="true" outlineLevel="0" collapsed="false">
      <c r="A16" s="17" t="n">
        <v>6</v>
      </c>
      <c r="B16" s="18"/>
      <c r="C16" s="13"/>
      <c r="D16" s="13"/>
      <c r="E16" s="13"/>
      <c r="F16" s="13"/>
      <c r="G16" s="13"/>
      <c r="H16" s="19"/>
      <c r="I16" s="13"/>
      <c r="J16" s="19"/>
      <c r="K16" s="13"/>
      <c r="L16" s="18"/>
    </row>
  </sheetData>
  <mergeCells count="4">
    <mergeCell ref="A9:E9"/>
    <mergeCell ref="F9:G9"/>
    <mergeCell ref="H9:J9"/>
    <mergeCell ref="K9:L9"/>
  </mergeCells>
  <conditionalFormatting sqref="H11:H25">
    <cfRule type="expression" priority="2" aboveAverage="0" equalAverage="0" bottom="0" percent="0" rank="0" text="" dxfId="0">
      <formula>$H11="Autorisée"</formula>
    </cfRule>
    <cfRule type="expression" priority="3" aboveAverage="0" equalAverage="0" bottom="0" percent="0" rank="0" text="" dxfId="1">
      <formula>$H11="Refusée"</formula>
    </cfRule>
  </conditionalFormatting>
  <conditionalFormatting sqref="I11:I25">
    <cfRule type="expression" priority="4" aboveAverage="0" equalAverage="0" bottom="0" percent="0" rank="0" text="" dxfId="2">
      <formula>AND($H11="Autorisée",$I11="")</formula>
    </cfRule>
  </conditionalFormatting>
  <conditionalFormatting sqref="F11:G25">
    <cfRule type="expression" priority="5" aboveAverage="0" equalAverage="0" bottom="0" percent="0" rank="0" text="" dxfId="2">
      <formula>AND($D11&lt;&gt;"",F11="")</formula>
    </cfRule>
  </conditionalFormatting>
  <dataValidations count="1">
    <dataValidation allowBlank="true" errorStyle="stop" operator="between" showDropDown="false" showErrorMessage="false" showInputMessage="false" sqref="H11:H25" type="list">
      <formula1>"Autorisée,Refusée,En attente"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34"/>
  </cols>
  <sheetData>
    <row r="1" customFormat="false" ht="21.75" hidden="false" customHeight="true" outlineLevel="0" collapsed="false">
      <c r="A1" s="1" t="s">
        <v>201</v>
      </c>
      <c r="B1" s="2"/>
      <c r="C1" s="2"/>
      <c r="D1" s="2"/>
      <c r="E1" s="2"/>
    </row>
    <row r="2" customFormat="false" ht="15" hidden="false" customHeight="false" outlineLevel="0" collapsed="false">
      <c r="A2" s="22" t="s">
        <v>202</v>
      </c>
    </row>
    <row r="3" customFormat="false" ht="15" hidden="false" customHeight="false" outlineLevel="0" collapsed="false">
      <c r="A3" s="16" t="s">
        <v>67</v>
      </c>
      <c r="B3" s="16" t="s">
        <v>203</v>
      </c>
      <c r="C3" s="16" t="s">
        <v>204</v>
      </c>
      <c r="D3" s="16" t="s">
        <v>91</v>
      </c>
    </row>
    <row r="4" customFormat="false" ht="15" hidden="false" customHeight="false" outlineLevel="0" collapsed="false">
      <c r="A4" s="13" t="s">
        <v>146</v>
      </c>
      <c r="B4" s="13" t="s">
        <v>149</v>
      </c>
      <c r="C4" s="13" t="s">
        <v>174</v>
      </c>
      <c r="D4" s="13" t="s">
        <v>184</v>
      </c>
    </row>
    <row r="5" customFormat="false" ht="15" hidden="false" customHeight="false" outlineLevel="0" collapsed="false">
      <c r="A5" s="13" t="s">
        <v>165</v>
      </c>
      <c r="B5" s="13" t="s">
        <v>205</v>
      </c>
      <c r="C5" s="13" t="s">
        <v>179</v>
      </c>
      <c r="D5" s="13" t="s">
        <v>176</v>
      </c>
    </row>
    <row r="6" customFormat="false" ht="15" hidden="false" customHeight="false" outlineLevel="0" collapsed="false">
      <c r="A6" s="13" t="s">
        <v>206</v>
      </c>
      <c r="B6" s="13" t="s">
        <v>207</v>
      </c>
      <c r="C6" s="13" t="s">
        <v>187</v>
      </c>
      <c r="D6" s="13" t="s">
        <v>208</v>
      </c>
    </row>
    <row r="7" customFormat="false" ht="15" hidden="false" customHeight="false" outlineLevel="0" collapsed="false">
      <c r="A7" s="13" t="s">
        <v>209</v>
      </c>
      <c r="B7" s="13" t="s">
        <v>168</v>
      </c>
      <c r="D7" s="13" t="s">
        <v>189</v>
      </c>
    </row>
    <row r="8" customFormat="false" ht="15" hidden="false" customHeight="false" outlineLevel="0" collapsed="false">
      <c r="A8" s="13" t="s">
        <v>210</v>
      </c>
    </row>
    <row r="9" customFormat="false" ht="15" hidden="false" customHeight="false" outlineLevel="0" collapsed="false">
      <c r="A9" s="13" t="s">
        <v>211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2026-10-21T14:55:53Z</dcterms:created>
  <dc:creator>openpyxl</dc:creator>
  <dc:description/>
  <dc:language>en-US</dc:language>
  <cp:lastModifiedBy/>
  <dcterms:modified xsi:type="dcterms:W3CDTF">2026-10-21T14:55:54Z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