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Matrice" sheetId="2" state="visible" r:id="rId4"/>
    <sheet name="Habilitations" sheetId="3" state="visible" r:id="rId5"/>
    <sheet name="Plan d’actions" sheetId="4" state="visible" r:id="rId6"/>
    <sheet name="Exemple matrice" sheetId="5" state="visible" r:id="rId7"/>
    <sheet name="Exemple habilitations" sheetId="6" state="visible" r:id="rId8"/>
    <sheet name="Exemple plan d’actions" sheetId="7" state="visible" r:id="rId9"/>
    <sheet name="Listes" sheetId="8" state="visible" r:id="rId10"/>
  </sheets>
  <definedNames>
    <definedName function="false" hidden="false" localSheetId="5" name="_xlnm.Print_Titles" vbProcedure="false">'Exemple habilitations'!$10:$10</definedName>
    <definedName function="false" hidden="false" localSheetId="6" name="_xlnm.Print_Titles" vbProcedure="false">'Exemple plan d’actions'!$10:$10</definedName>
    <definedName function="false" hidden="false" localSheetId="2" name="_xlnm.Print_Titles" vbProcedure="false">Habilitations!$10:$10</definedName>
    <definedName function="false" hidden="false" localSheetId="3" name="_xlnm.Print_Titles" vbProcedure="false">'Plan d’actions'!$10:$10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<sst xmlns="http://schemas.openxmlformats.org/spreadsheetml/2006/main" count="250" uniqueCount="153">
  <si>
    <t xml:space="preserve">K-li-T · Modèle ISO 9001:2026 · Paragraphe 7.2</t>
  </si>
  <si>
    <t xml:space="preserve">Matrice de polyvalence, habilitations et plan d’actions compétences</t>
  </si>
  <si>
    <t xml:space="preserve">Ce classeur vous aide à montrer que les personnes qui influent sur la qualité sont compétentes (7.2) : un tableau de polyvalence qui signale les postes à sécuriser, un suivi des habilitations avec échéances, et un plan d’actions pour combler les écarts. Aucun classeur par salarié n’est nécessaire : un fichier daté, mis à jour, suffit.</t>
  </si>
  <si>
    <t xml:space="preserve">Mode d’emploi</t>
  </si>
  <si>
    <t xml:space="preserve">1.  Lister les postes. Dans « Matrice », saisissez le nom des postes qui influent sur la qualité, et indiquez ceux qui sont critiques pour le client ou pour la sécurité.</t>
  </si>
  <si>
    <t xml:space="preserve">2.  Évaluer. Pour chaque personne et chaque poste, saisissez un niveau de 0 à 3 (voir l’échelle sous le tableau). La preuve du niveau est l’observation, un essai pratique, des résultats de contrôle : notez-la dans la remarque.</t>
  </si>
  <si>
    <t xml:space="preserve">3.  Lire. Le classeur compte les personnes de niveau 2 ou plus par poste : en dessous de deux, un poste critique est « à sécuriser ». Il compte aussi les postes maîtrisés par chaque personne.</t>
  </si>
  <si>
    <t xml:space="preserve">4.  Suivre les habilitations. Dans « Habilitations », saisissez la date d’obtention et la validité : l’échéance et l’état se calculent. Les échéances des trois prochains mois sont signalées.</t>
  </si>
  <si>
    <t xml:space="preserve">5.  Agir. Pour chaque poste à sécuriser ou chaque échéance, ouvrez une ligne dans « Plan d’actions » avec un critère d’efficacité fixé dès le départ, puis vérifiez et clôturez.</t>
  </si>
  <si>
    <t xml:space="preserve">6.  Dater. Mettez à jour la matrice à chaque arrivée, départ, changement de poste, nouvelle machine ou nouveau produit, et au moins une fois par an.</t>
  </si>
  <si>
    <t xml:space="preserve">Ce que la norme demande et ce qu’elle ne demande pas</t>
  </si>
  <si>
    <t xml:space="preserve">Elle demande de déterminer les compétences nécessaires, de s’assurer que les personnes sont compétentes sur la base de l’éducation, de la formation ou de l’expérience, d’agir pour acquérir les compétences manquantes et d’évaluer l’efficacité des actions, avec des informations documentées comme preuve. Elle ne demande ni matrice, ni niveaux, ni entretien annuel : ce sont des moyens, pas des exigences.</t>
  </si>
  <si>
    <t xml:space="preserve">Les données personnelles de ce fichier (noms, habilitations) relèvent du RGPD : limitez l’accès aux personnes qui en ont besoin et gardez uniquement ce qui sert à prouver la compétence.</t>
  </si>
  <si>
    <t xml:space="preserve">Code couleur</t>
  </si>
  <si>
    <t xml:space="preserve">Cellule blanche : à remplir.</t>
  </si>
  <si>
    <t xml:space="preserve">Cellule verte : calculée automatiquement, ne pas modifier.</t>
  </si>
  <si>
    <t xml:space="preserve">Cellule crème : libellé ou rappel de la norme.</t>
  </si>
  <si>
    <t xml:space="preserve">Contenu du fichier</t>
  </si>
  <si>
    <t xml:space="preserve">•  Matrice : huit postes, douze personnes, avec comptes par poste et par personne et état des postes.</t>
  </si>
  <si>
    <t xml:space="preserve">•  Habilitations : 20 lignes avec échéance et état calculés.</t>
  </si>
  <si>
    <t xml:space="preserve">•  Plan d’actions : 12 lignes avec état calculé.</t>
  </si>
  <si>
    <t xml:space="preserve">•  Trois onglets « Exemple » : la matrice de six personnes et cinq postes de l’article, quatre actions, huit habilitations.</t>
  </si>
  <si>
    <t xml:space="preserve">•  Listes : les listes déroulantes, modifiables.</t>
  </si>
  <si>
    <t xml:space="preserve">Pour aller plus loin</t>
  </si>
  <si>
    <t xml:space="preserve">L’article qui accompagne ce modèle : k-li-t.com/matrice-competences-iso-9001/</t>
  </si>
  <si>
    <t xml:space="preserve">Ce modèle s’appuie sur le texte de l’EN ISO 9001:2026 (septembre 2026), reformulé avec nos propres mots. Seul le texte officiel fait foi. Les exemples sont fictifs : ils montrent le niveau de précision utile, ils ne sont pas à recopier.</t>
  </si>
  <si>
    <t xml:space="preserve">Matrice de polyvalence</t>
  </si>
  <si>
    <t xml:space="preserve">Qui est autonome sur quel poste ? Chaque case porte un niveau de 0 à 3. Un poste critique qui compte moins de deux personnes de niveau 2 ou plus est « à sécuriser ».</t>
  </si>
  <si>
    <t xml:space="preserve">Personnes inscrites</t>
  </si>
  <si>
    <t xml:space="preserve">Postes inscrits</t>
  </si>
  <si>
    <t xml:space="preserve">Postes à sécuriser</t>
  </si>
  <si>
    <t xml:space="preserve">Saisissez le nom des postes dans les cellules blanches de la ligne 9.</t>
  </si>
  <si>
    <t xml:space="preserve">1. Les personnes</t>
  </si>
  <si>
    <t xml:space="preserve">2. Niveau par poste (0 à 3)</t>
  </si>
  <si>
    <t xml:space="preserve">3. Synthèse par personne</t>
  </si>
  <si>
    <t xml:space="preserve">N°</t>
  </si>
  <si>
    <t xml:space="preserve">Personne</t>
  </si>
  <si>
    <t xml:space="preserve">Fonction</t>
  </si>
  <si>
    <t xml:space="preserve">Postes maîtrisés (niveau 2 ou plus)</t>
  </si>
  <si>
    <t xml:space="preserve">Remarque</t>
  </si>
  <si>
    <t xml:space="preserve">Poste critique pour la qualité ?</t>
  </si>
  <si>
    <t xml:space="preserve">Personnes de niveau 2 ou plus</t>
  </si>
  <si>
    <t xml:space="preserve">État du poste</t>
  </si>
  <si>
    <t xml:space="preserve">Échelle des niveaux</t>
  </si>
  <si>
    <t xml:space="preserve">0 · Ne connaît pas le poste</t>
  </si>
  <si>
    <t xml:space="preserve">1 · En apprentissage, sous supervision</t>
  </si>
  <si>
    <t xml:space="preserve">2 · Autonome sur le travail courant</t>
  </si>
  <si>
    <t xml:space="preserve">3 · Référent : dépanne, règle, forme les autres</t>
  </si>
  <si>
    <t xml:space="preserve">Seuil de deux personnes autonomes : repère de terrain K-li-T, à relever pour les postes très techniques.</t>
  </si>
  <si>
    <t xml:space="preserve">Suivi des habilitations</t>
  </si>
  <si>
    <t xml:space="preserve">Certaines opérations exigent une habilitation : la personne, la date, la durée de validité et l’échéance calculée. Les échéances dépassées et celles des trois prochains mois sont signalées.</t>
  </si>
  <si>
    <t xml:space="preserve">Date de référence</t>
  </si>
  <si>
    <t xml:space="preserve">En blanc : date du jour. Dans l’exemple : date fixée pour que les états restent lisibles.</t>
  </si>
  <si>
    <t xml:space="preserve">Habilitations inscrites</t>
  </si>
  <si>
    <t xml:space="preserve">Échéances dépassées</t>
  </si>
  <si>
    <t xml:space="preserve">Échéances dans les trois mois</t>
  </si>
  <si>
    <t xml:space="preserve">À planifier (aucune date)</t>
  </si>
  <si>
    <t xml:space="preserve">Habilitation</t>
  </si>
  <si>
    <t xml:space="preserve">Date d’obtention</t>
  </si>
  <si>
    <t xml:space="preserve">Validité (mois)</t>
  </si>
  <si>
    <t xml:space="preserve">Échéance</t>
  </si>
  <si>
    <t xml:space="preserve">État</t>
  </si>
  <si>
    <t xml:space="preserve">Délivrée par</t>
  </si>
  <si>
    <t xml:space="preserve">Preuve (référence)</t>
  </si>
  <si>
    <t xml:space="preserve">Recyclage planifié le</t>
  </si>
  <si>
    <t xml:space="preserve">K-li-T · Modèle ISO 9001:2026 · Paragraphe 7.2 (points a à c)</t>
  </si>
  <si>
    <t xml:space="preserve">Plan d’actions compétences</t>
  </si>
  <si>
    <t xml:space="preserve">Pour chaque écart constaté dans la matrice : l’action décidée, le responsable, l’échéance, et le critère qui permettra de juger l’efficacité.</t>
  </si>
  <si>
    <t xml:space="preserve">Actions inscrites</t>
  </si>
  <si>
    <t xml:space="preserve">En cours</t>
  </si>
  <si>
    <t xml:space="preserve">En retard</t>
  </si>
  <si>
    <t xml:space="preserve">Clôturées (efficaces)</t>
  </si>
  <si>
    <t xml:space="preserve">Poste ou personne concernée</t>
  </si>
  <si>
    <t xml:space="preserve">Écart constaté</t>
  </si>
  <si>
    <t xml:space="preserve">Action décidée</t>
  </si>
  <si>
    <t xml:space="preserve">Type d’action</t>
  </si>
  <si>
    <t xml:space="preserve">Responsable</t>
  </si>
  <si>
    <t xml:space="preserve">Critère d’efficacité</t>
  </si>
  <si>
    <t xml:space="preserve">Vérifié le</t>
  </si>
  <si>
    <t xml:space="preserve">Résultat</t>
  </si>
  <si>
    <t xml:space="preserve">Matrice de polyvalence (exemple fictif)</t>
  </si>
  <si>
    <t xml:space="preserve">Six personnes et cinq postes d’un fabricant de pièces usinées : le contrôle final n’a qu’une personne autonome, il est donc « à sécuriser ».</t>
  </si>
  <si>
    <t xml:space="preserve">Tournage CN</t>
  </si>
  <si>
    <t xml:space="preserve">Fraisage CN</t>
  </si>
  <si>
    <t xml:space="preserve">Contrôle final</t>
  </si>
  <si>
    <t xml:space="preserve">Réglage</t>
  </si>
  <si>
    <t xml:space="preserve">Expédition</t>
  </si>
  <si>
    <t xml:space="preserve">Oui</t>
  </si>
  <si>
    <t xml:space="preserve">Non</t>
  </si>
  <si>
    <t xml:space="preserve">Personne A</t>
  </si>
  <si>
    <t xml:space="preserve">Régleur-opérateur CN</t>
  </si>
  <si>
    <t xml:space="preserve">Personne B</t>
  </si>
  <si>
    <t xml:space="preserve">Opérateur CN</t>
  </si>
  <si>
    <t xml:space="preserve">Personne C</t>
  </si>
  <si>
    <t xml:space="preserve">Contrôleur</t>
  </si>
  <si>
    <t xml:space="preserve">Seul contrôleur autonome : à sécuriser</t>
  </si>
  <si>
    <t xml:space="preserve">Personne D</t>
  </si>
  <si>
    <t xml:space="preserve">Opérateur polyvalent</t>
  </si>
  <si>
    <t xml:space="preserve">Personne E</t>
  </si>
  <si>
    <t xml:space="preserve">Magasinier-expéditeur</t>
  </si>
  <si>
    <t xml:space="preserve">Compagnonnage prévu au contrôle final</t>
  </si>
  <si>
    <t xml:space="preserve">Personne F</t>
  </si>
  <si>
    <t xml:space="preserve">Préparateur de commandes</t>
  </si>
  <si>
    <t xml:space="preserve">Suivi des habilitations (exemple fictif)</t>
  </si>
  <si>
    <t xml:space="preserve">Huit habilitations : une échéance dépassée, deux dans les trois mois, une à planifier. Date de référence fixée au 21/10/2026.</t>
  </si>
  <si>
    <t xml:space="preserve">Conduite de chariot élévateur (CACES R489)</t>
  </si>
  <si>
    <t xml:space="preserve">Organisme de formation agréé</t>
  </si>
  <si>
    <t xml:space="preserve">Attestation CACES 2021-044</t>
  </si>
  <si>
    <t xml:space="preserve">Recyclage inscrit au plan de formation</t>
  </si>
  <si>
    <t xml:space="preserve">Habilitation électrique B0 H0V</t>
  </si>
  <si>
    <t xml:space="preserve">Titre d’habilitation HE-2023-017</t>
  </si>
  <si>
    <t xml:space="preserve">Recyclage échu depuis le 05/09/2026 : session à planifier</t>
  </si>
  <si>
    <t xml:space="preserve">Contrôleur final désigné (habilitation interne)</t>
  </si>
  <si>
    <t xml:space="preserve">Responsable qualité</t>
  </si>
  <si>
    <t xml:space="preserve">Fiche d’habilitation HAB-2025-006</t>
  </si>
  <si>
    <t xml:space="preserve">Régleur CN (habilitation interne)</t>
  </si>
  <si>
    <t xml:space="preserve">Responsable de production</t>
  </si>
  <si>
    <t xml:space="preserve">Fiche d’habilitation HAB-2025-002</t>
  </si>
  <si>
    <t xml:space="preserve">Attestation CACES 2024-018</t>
  </si>
  <si>
    <t xml:space="preserve">Auditeur interne désigné</t>
  </si>
  <si>
    <t xml:space="preserve">Lettre de désignation DES-2025-004</t>
  </si>
  <si>
    <t xml:space="preserve">Sauveteur secouriste du travail</t>
  </si>
  <si>
    <t xml:space="preserve">Certificat SST 2024-112</t>
  </si>
  <si>
    <t xml:space="preserve">Recyclage inscrit en novembre</t>
  </si>
  <si>
    <t xml:space="preserve">Compagnonnage avec la personne C en cours : date à saisir à la validation</t>
  </si>
  <si>
    <t xml:space="preserve">Plan d’actions compétences (exemple fictif)</t>
  </si>
  <si>
    <t xml:space="preserve">Quatre actions : deux en cours, une en retard, une clôturée après vérification d’efficacité.</t>
  </si>
  <si>
    <t xml:space="preserve">Une seule personne autonome (C) sur un poste critique</t>
  </si>
  <si>
    <t xml:space="preserve">Compagnonnage de six semaines entre C et E, avec contrôles doublés</t>
  </si>
  <si>
    <t xml:space="preserve">Formation interne ou compagnonnage</t>
  </si>
  <si>
    <t xml:space="preserve">Vingt contrôles doublés sans écart</t>
  </si>
  <si>
    <t xml:space="preserve">Habilitation chariot, personne A</t>
  </si>
  <si>
    <t xml:space="preserve">Échéance le 10/12/2026</t>
  </si>
  <si>
    <t xml:space="preserve">Recyclage CACES R489 inscrit au plan de formation</t>
  </si>
  <si>
    <t xml:space="preserve">Formation externe</t>
  </si>
  <si>
    <t xml:space="preserve">Attestation de recyclage reçue</t>
  </si>
  <si>
    <t xml:space="preserve">Habilitation électrique, personne B</t>
  </si>
  <si>
    <t xml:space="preserve">Échéance dépassée depuis le 05/09/2026</t>
  </si>
  <si>
    <t xml:space="preserve">Recyclage B0 H0V</t>
  </si>
  <si>
    <t xml:space="preserve">Responsable de maintenance</t>
  </si>
  <si>
    <t xml:space="preserve">Titre d’habilitation renouvelé</t>
  </si>
  <si>
    <t xml:space="preserve">Une seule personne de niveau 3 (E)</t>
  </si>
  <si>
    <t xml:space="preserve">Former la personne F au niveau 2</t>
  </si>
  <si>
    <t xml:space="preserve">Chef d’équipe</t>
  </si>
  <si>
    <t xml:space="preserve">Quinze expéditions sans erreur d’étiquette</t>
  </si>
  <si>
    <t xml:space="preserve">Efficace</t>
  </si>
  <si>
    <t xml:space="preserve">K-li-T · Listes déroulantes (modifiables)</t>
  </si>
  <si>
    <t xml:space="preserve">Ces listes alimentent les menus déroulants des autres onglets. Vous pouvez en modifier le contenu.</t>
  </si>
  <si>
    <t xml:space="preserve">Non efficace</t>
  </si>
  <si>
    <t xml:space="preserve">Recrutement</t>
  </si>
  <si>
    <t xml:space="preserve">Réaffectation</t>
  </si>
  <si>
    <t xml:space="preserve">Sous-traitance</t>
  </si>
  <si>
    <t xml:space="preserve">Autre</t>
  </si>
</sst>
</file>

<file path=xl/styles.xml><?xml version="1.0" encoding="utf-8"?>
<styleSheet xmlns="http://schemas.openxmlformats.org/spreadsheetml/2006/main">
  <numFmts count="4">
    <numFmt numFmtId="164" formatCode="General"/>
    <numFmt numFmtId="165" formatCode="General"/>
    <numFmt numFmtId="166" formatCode="dd/mm/yyyy"/>
    <numFmt numFmtId="167" formatCode="0"/>
  </numFmts>
  <fonts count="14">
    <font>
      <sz val="11"/>
      <color theme="1"/>
      <name val="Calibri"/>
      <family val="2"/>
      <charset val="1"/>
    </font>
    <font>
      <sz val="10"/>
      <name val="Arial"/>
      <family val="0"/>
    </font>
    <font>
      <sz val="10"/>
      <name val="Arial"/>
      <family val="0"/>
    </font>
    <font>
      <sz val="10"/>
      <name val="Arial"/>
      <family val="0"/>
    </font>
    <font>
      <b val="true"/>
      <sz val="10"/>
      <color rgb="FFFFFFFF"/>
      <name val="Arial"/>
      <family val="0"/>
      <charset val="1"/>
    </font>
    <font>
      <b val="true"/>
      <sz val="15"/>
      <color rgb="FF1A1816"/>
      <name val="Arial"/>
      <family val="0"/>
      <charset val="1"/>
    </font>
    <font>
      <sz val="10"/>
      <color rgb="FF1A1816"/>
      <name val="Arial"/>
      <family val="0"/>
      <charset val="1"/>
    </font>
    <font>
      <b val="true"/>
      <sz val="11"/>
      <color rgb="FFB83E24"/>
      <name val="Arial"/>
      <family val="0"/>
      <charset val="1"/>
    </font>
    <font>
      <i val="true"/>
      <sz val="9"/>
      <color rgb="FF5F5850"/>
      <name val="Arial"/>
      <family val="0"/>
      <charset val="1"/>
    </font>
    <font>
      <i val="true"/>
      <sz val="10"/>
      <color rgb="FF5F5850"/>
      <name val="Arial"/>
      <family val="0"/>
      <charset val="1"/>
    </font>
    <font>
      <b val="true"/>
      <sz val="10"/>
      <color rgb="FF1A1816"/>
      <name val="Arial"/>
      <family val="0"/>
      <charset val="1"/>
    </font>
    <font>
      <b val="true"/>
      <sz val="9"/>
      <color rgb="FFFFFFFF"/>
      <name val="Arial"/>
      <family val="0"/>
      <charset val="1"/>
    </font>
    <font>
      <b val="true"/>
      <sz val="11"/>
      <color rgb="FF1A1816"/>
      <name val="Arial"/>
      <family val="0"/>
      <charset val="1"/>
    </font>
    <font>
      <b val="true"/>
      <sz val="10"/>
      <color rgb="FFB83E24"/>
      <name val="Arial"/>
      <family val="0"/>
      <charset val="1"/>
    </font>
  </fonts>
  <fills count="8">
    <fill>
      <patternFill patternType="none"/>
    </fill>
    <fill>
      <patternFill patternType="gray125"/>
    </fill>
    <fill>
      <patternFill patternType="solid">
        <fgColor rgb="FFE8593C"/>
        <bgColor rgb="FFB83E24"/>
      </patternFill>
    </fill>
    <fill>
      <patternFill patternType="solid">
        <fgColor rgb="FFFFFFFF"/>
        <bgColor rgb="FFFBFAF7"/>
      </patternFill>
    </fill>
    <fill>
      <patternFill patternType="solid">
        <fgColor rgb="FFDCF1E9"/>
        <bgColor rgb="FFE6E0D6"/>
      </patternFill>
    </fill>
    <fill>
      <patternFill patternType="solid">
        <fgColor rgb="FFFBFAF7"/>
        <bgColor rgb="FFFFFFFF"/>
      </patternFill>
    </fill>
    <fill>
      <patternFill patternType="solid">
        <fgColor rgb="FF1A1816"/>
        <bgColor rgb="FF000000"/>
      </patternFill>
    </fill>
    <fill>
      <patternFill patternType="solid">
        <fgColor rgb="FF5F5850"/>
        <bgColor rgb="FF333333"/>
      </patternFill>
    </fill>
  </fills>
  <borders count="3">
    <border diagonalUp="false" diagonalDown="false">
      <left/>
      <right/>
      <top/>
      <bottom/>
      <diagonal/>
    </border>
    <border diagonalUp="false" diagonalDown="false">
      <left/>
      <right/>
      <top/>
      <bottom style="thin">
        <color rgb="FFE8593C"/>
      </bottom>
      <diagonal/>
    </border>
    <border diagonalUp="false" diagonalDown="false">
      <left style="thin">
        <color rgb="FFE6E0D6"/>
      </left>
      <right style="thin">
        <color rgb="FFE6E0D6"/>
      </right>
      <top style="thin">
        <color rgb="FFE6E0D6"/>
      </top>
      <bottom style="thin">
        <color rgb="FFE6E0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false" applyProtection="false">
      <alignment horizontal="general" vertical="bottom" textRotation="0" wrapText="false" indent="0" shrinkToFit="false"/>
      <protection locked="true" hidden="false"/>
    </xf>
    <xf numFmtId="164" fontId="6" fillId="4" borderId="2" xfId="0" applyFont="true" applyBorder="true" applyAlignment="false" applyProtection="false">
      <alignment horizontal="general" vertical="bottom" textRotation="0" wrapText="false" indent="0" shrinkToFit="false"/>
      <protection locked="true" hidden="false"/>
    </xf>
    <xf numFmtId="164" fontId="6" fillId="5"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5" borderId="2" xfId="0" applyFont="true" applyBorder="true" applyAlignment="true" applyProtection="false">
      <alignment horizontal="left" vertical="top" textRotation="0" wrapText="true" indent="0" shrinkToFit="false"/>
      <protection locked="true" hidden="false"/>
    </xf>
    <xf numFmtId="165" fontId="10" fillId="4" borderId="2" xfId="0" applyFont="true" applyBorder="true" applyAlignment="true" applyProtection="false">
      <alignment horizontal="center"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1" fillId="6" borderId="2" xfId="0" applyFont="true" applyBorder="true" applyAlignment="true" applyProtection="false">
      <alignment horizontal="center" vertical="center" textRotation="0" wrapText="false" indent="0" shrinkToFit="false"/>
      <protection locked="true" hidden="false"/>
    </xf>
    <xf numFmtId="164" fontId="11" fillId="7" borderId="2" xfId="0" applyFont="true" applyBorder="true" applyAlignment="true" applyProtection="false">
      <alignment horizontal="center" vertical="center" textRotation="0" wrapText="false" indent="0" shrinkToFit="false"/>
      <protection locked="true" hidden="false"/>
    </xf>
    <xf numFmtId="164" fontId="11" fillId="2" borderId="2" xfId="0" applyFont="true" applyBorder="true" applyAlignment="true" applyProtection="false">
      <alignment horizontal="center" vertical="center" textRotation="0" wrapText="true" indent="0" shrinkToFit="false"/>
      <protection locked="true" hidden="false"/>
    </xf>
    <xf numFmtId="164" fontId="10" fillId="3" borderId="2" xfId="0" applyFont="true" applyBorder="true" applyAlignment="true" applyProtection="false">
      <alignment horizontal="center" vertical="top" textRotation="0" wrapText="true" indent="0" shrinkToFit="false"/>
      <protection locked="true" hidden="false"/>
    </xf>
    <xf numFmtId="164" fontId="6" fillId="3" borderId="2" xfId="0" applyFont="true" applyBorder="true" applyAlignment="true" applyProtection="false">
      <alignment horizontal="center" vertical="top" textRotation="0" wrapText="true" indent="0" shrinkToFit="false"/>
      <protection locked="true" hidden="false"/>
    </xf>
    <xf numFmtId="164" fontId="6" fillId="5" borderId="2" xfId="0" applyFont="true" applyBorder="true" applyAlignment="true" applyProtection="false">
      <alignment horizontal="left" vertical="top" textRotation="0" wrapText="true" indent="0" shrinkToFit="false"/>
      <protection locked="true" hidden="false"/>
    </xf>
    <xf numFmtId="164" fontId="6" fillId="5" borderId="2" xfId="0" applyFont="true" applyBorder="true" applyAlignment="true" applyProtection="false">
      <alignment horizontal="center" vertical="top" textRotation="0" wrapText="true" indent="0" shrinkToFit="false"/>
      <protection locked="true" hidden="false"/>
    </xf>
    <xf numFmtId="164" fontId="6" fillId="3" borderId="2" xfId="0" applyFont="true" applyBorder="true" applyAlignment="true" applyProtection="false">
      <alignment horizontal="left" vertical="top" textRotation="0" wrapText="true" indent="0" shrinkToFit="false"/>
      <protection locked="true" hidden="false"/>
    </xf>
    <xf numFmtId="164" fontId="12" fillId="3" borderId="2" xfId="0" applyFont="true" applyBorder="true" applyAlignment="true" applyProtection="false">
      <alignment horizontal="center" vertical="top" textRotation="0" wrapText="true" indent="0" shrinkToFit="false"/>
      <protection locked="true" hidden="false"/>
    </xf>
    <xf numFmtId="164" fontId="10" fillId="4" borderId="2" xfId="0" applyFont="true" applyBorder="true" applyAlignment="true" applyProtection="false">
      <alignment horizontal="center" vertical="top"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6" fontId="10" fillId="4" borderId="2" xfId="0" applyFont="true" applyBorder="true" applyAlignment="true" applyProtection="false">
      <alignment horizontal="center" vertical="top" textRotation="0" wrapText="true" indent="0" shrinkToFit="false"/>
      <protection locked="true" hidden="false"/>
    </xf>
    <xf numFmtId="166" fontId="6" fillId="3" borderId="2" xfId="0" applyFont="true" applyBorder="true" applyAlignment="true" applyProtection="false">
      <alignment horizontal="center" vertical="top" textRotation="0" wrapText="true" indent="0" shrinkToFit="false"/>
      <protection locked="true" hidden="false"/>
    </xf>
    <xf numFmtId="167" fontId="6" fillId="3" borderId="2" xfId="0" applyFont="true" applyBorder="true" applyAlignment="true" applyProtection="false">
      <alignment horizontal="center" vertical="top" textRotation="0" wrapText="true" indent="0" shrinkToFit="false"/>
      <protection locked="true" hidden="false"/>
    </xf>
    <xf numFmtId="166" fontId="6" fillId="4" borderId="2" xfId="0" applyFont="true" applyBorder="true" applyAlignment="true" applyProtection="false">
      <alignment horizontal="center" vertical="top" textRotation="0" wrapText="true" indent="0" shrinkToFit="false"/>
      <protection locked="true" hidden="false"/>
    </xf>
    <xf numFmtId="164" fontId="6" fillId="4" borderId="2" xfId="0" applyFont="true" applyBorder="true" applyAlignment="true" applyProtection="false">
      <alignment horizontal="center" vertical="top" textRotation="0" wrapText="true" indent="0" shrinkToFit="false"/>
      <protection locked="true" hidden="false"/>
    </xf>
    <xf numFmtId="166" fontId="10" fillId="3" borderId="2" xfId="0" applyFont="true" applyBorder="true" applyAlignment="true" applyProtection="false">
      <alignment horizontal="center"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ont>
        <name val="Arial"/>
        <charset val="1"/>
        <family val="0"/>
        <b val="1"/>
        <color rgb="FFFFFFFF"/>
      </font>
      <fill>
        <patternFill>
          <bgColor rgb="FF1D9E75"/>
        </patternFill>
      </fill>
    </dxf>
    <dxf>
      <font>
        <name val="Arial"/>
        <charset val="1"/>
        <family val="0"/>
        <color rgb="FF1A1816"/>
      </font>
      <fill>
        <patternFill>
          <bgColor rgb="FFDCF1E9"/>
        </patternFill>
      </fill>
    </dxf>
    <dxf>
      <font>
        <name val="Arial"/>
        <charset val="1"/>
        <family val="0"/>
        <color rgb="FF1A1816"/>
      </font>
      <fill>
        <patternFill>
          <bgColor rgb="FFFBE6DF"/>
        </patternFill>
      </fill>
    </dxf>
    <dxf>
      <font>
        <name val="Arial"/>
        <charset val="1"/>
        <family val="0"/>
        <b val="1"/>
        <color rgb="FFFFFFFF"/>
      </font>
      <fill>
        <patternFill>
          <bgColor rgb="FFE8593C"/>
        </patternFill>
      </fill>
    </dxf>
    <dxf>
      <font>
        <name val="Arial"/>
        <charset val="1"/>
        <family val="0"/>
        <color rgb="FF1A1816"/>
      </font>
      <fill>
        <patternFill>
          <bgColor rgb="FFFDEFC8"/>
        </patternFill>
      </fill>
    </dxf>
    <dxf>
      <font>
        <name val="Arial"/>
        <charset val="1"/>
        <family val="0"/>
        <b val="1"/>
        <color rgb="FFB83E24"/>
      </font>
      <fill>
        <patternFill>
          <bgColor rgb="FFFBE6DF"/>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DEFC8"/>
      <rgbColor rgb="FFDCF1E9"/>
      <rgbColor rgb="FF660066"/>
      <rgbColor rgb="FFFF8080"/>
      <rgbColor rgb="FF0066CC"/>
      <rgbColor rgb="FFE6E0D6"/>
      <rgbColor rgb="FF000080"/>
      <rgbColor rgb="FFFF00FF"/>
      <rgbColor rgb="FFFFFF00"/>
      <rgbColor rgb="FF00FFFF"/>
      <rgbColor rgb="FF800080"/>
      <rgbColor rgb="FF800000"/>
      <rgbColor rgb="FF008080"/>
      <rgbColor rgb="FF0000FF"/>
      <rgbColor rgb="FF00CCFF"/>
      <rgbColor rgb="FFFBFAF7"/>
      <rgbColor rgb="FFCCFFCC"/>
      <rgbColor rgb="FFFBE6DF"/>
      <rgbColor rgb="FF99CCFF"/>
      <rgbColor rgb="FFFF99CC"/>
      <rgbColor rgb="FFCC99FF"/>
      <rgbColor rgb="FFFFCC99"/>
      <rgbColor rgb="FF3366FF"/>
      <rgbColor rgb="FF33CCCC"/>
      <rgbColor rgb="FF99CC00"/>
      <rgbColor rgb="FFFFCC00"/>
      <rgbColor rgb="FFFF9900"/>
      <rgbColor rgb="FFE8593C"/>
      <rgbColor rgb="FF5F5850"/>
      <rgbColor rgb="FF969696"/>
      <rgbColor rgb="FF003366"/>
      <rgbColor rgb="FF1D9E75"/>
      <rgbColor rgb="FF003300"/>
      <rgbColor rgb="FF1A1816"/>
      <rgbColor rgb="FFB83E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816"/>
    <pageSetUpPr fitToPage="true"/>
  </sheetPr>
  <dimension ref="A1:B3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21.75" hidden="false" customHeight="true" outlineLevel="0" collapsed="false">
      <c r="A1" s="1" t="s">
        <v>0</v>
      </c>
      <c r="B1" s="2"/>
    </row>
    <row r="3" customFormat="false" ht="25.5" hidden="false" customHeight="true" outlineLevel="0" collapsed="false">
      <c r="A3" s="3" t="s">
        <v>1</v>
      </c>
    </row>
    <row r="5" customFormat="false" ht="43.5" hidden="false" customHeight="true" outlineLevel="0" collapsed="false">
      <c r="B5" s="4" t="s">
        <v>2</v>
      </c>
    </row>
    <row r="7" customFormat="false" ht="19.5" hidden="false" customHeight="true" outlineLevel="0" collapsed="false">
      <c r="B7" s="5" t="s">
        <v>3</v>
      </c>
    </row>
    <row r="8" customFormat="false" ht="30" hidden="false" customHeight="true" outlineLevel="0" collapsed="false">
      <c r="B8" s="4" t="s">
        <v>4</v>
      </c>
    </row>
    <row r="9" customFormat="false" ht="30" hidden="false" customHeight="true" outlineLevel="0" collapsed="false">
      <c r="B9" s="4" t="s">
        <v>5</v>
      </c>
    </row>
    <row r="10" customFormat="false" ht="30" hidden="false" customHeight="true" outlineLevel="0" collapsed="false">
      <c r="B10" s="4" t="s">
        <v>6</v>
      </c>
    </row>
    <row r="11" customFormat="false" ht="30" hidden="false" customHeight="true" outlineLevel="0" collapsed="false">
      <c r="B11" s="4" t="s">
        <v>7</v>
      </c>
    </row>
    <row r="12" customFormat="false" ht="30" hidden="false" customHeight="true" outlineLevel="0" collapsed="false">
      <c r="B12" s="4" t="s">
        <v>8</v>
      </c>
    </row>
    <row r="13" customFormat="false" ht="30" hidden="false" customHeight="true" outlineLevel="0" collapsed="false">
      <c r="B13" s="4" t="s">
        <v>9</v>
      </c>
    </row>
    <row r="15" customFormat="false" ht="19.5" hidden="false" customHeight="true" outlineLevel="0" collapsed="false">
      <c r="B15" s="5" t="s">
        <v>10</v>
      </c>
    </row>
    <row r="16" customFormat="false" ht="57" hidden="false" customHeight="true" outlineLevel="0" collapsed="false">
      <c r="B16" s="4" t="s">
        <v>11</v>
      </c>
    </row>
    <row r="17" customFormat="false" ht="30" hidden="false" customHeight="true" outlineLevel="0" collapsed="false">
      <c r="B17" s="4" t="s">
        <v>12</v>
      </c>
    </row>
    <row r="19" customFormat="false" ht="19.5" hidden="false" customHeight="true" outlineLevel="0" collapsed="false">
      <c r="B19" s="5" t="s">
        <v>13</v>
      </c>
    </row>
    <row r="20" customFormat="false" ht="18" hidden="false" customHeight="true" outlineLevel="0" collapsed="false">
      <c r="B20" s="6" t="s">
        <v>14</v>
      </c>
    </row>
    <row r="21" customFormat="false" ht="18" hidden="false" customHeight="true" outlineLevel="0" collapsed="false">
      <c r="B21" s="7" t="s">
        <v>15</v>
      </c>
    </row>
    <row r="22" customFormat="false" ht="18" hidden="false" customHeight="true" outlineLevel="0" collapsed="false">
      <c r="B22" s="8" t="s">
        <v>16</v>
      </c>
    </row>
    <row r="24" customFormat="false" ht="19.5" hidden="false" customHeight="true" outlineLevel="0" collapsed="false">
      <c r="B24" s="5" t="s">
        <v>17</v>
      </c>
    </row>
    <row r="25" customFormat="false" ht="16.5" hidden="false" customHeight="true" outlineLevel="0" collapsed="false">
      <c r="B25" s="4" t="s">
        <v>18</v>
      </c>
    </row>
    <row r="26" customFormat="false" ht="16.5" hidden="false" customHeight="true" outlineLevel="0" collapsed="false">
      <c r="B26" s="4" t="s">
        <v>19</v>
      </c>
    </row>
    <row r="27" customFormat="false" ht="16.5" hidden="false" customHeight="true" outlineLevel="0" collapsed="false">
      <c r="B27" s="4" t="s">
        <v>20</v>
      </c>
    </row>
    <row r="28" customFormat="false" ht="16.5" hidden="false" customHeight="true" outlineLevel="0" collapsed="false">
      <c r="B28" s="4" t="s">
        <v>21</v>
      </c>
    </row>
    <row r="29" customFormat="false" ht="16.5" hidden="false" customHeight="true" outlineLevel="0" collapsed="false">
      <c r="B29" s="4" t="s">
        <v>22</v>
      </c>
    </row>
    <row r="31" customFormat="false" ht="19.5" hidden="false" customHeight="true" outlineLevel="0" collapsed="false">
      <c r="B31" s="5" t="s">
        <v>23</v>
      </c>
    </row>
    <row r="32" customFormat="false" ht="16.5" hidden="false" customHeight="true" outlineLevel="0" collapsed="false">
      <c r="B32" s="4" t="s">
        <v>24</v>
      </c>
    </row>
    <row r="34" customFormat="false" ht="30" hidden="false" customHeight="true" outlineLevel="0" collapsed="false">
      <c r="B34" s="9" t="s">
        <v>25</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M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10" topLeftCell="D11" activePane="bottomRight" state="frozen"/>
      <selection pane="topLeft" activeCell="A1" activeCellId="0" sqref="A1"/>
      <selection pane="topRight" activeCell="D1" activeCellId="0" sqref="D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26"/>
    <col collapsed="false" customWidth="true" hidden="false" outlineLevel="0" max="12" min="4" style="0" width="14"/>
    <col collapsed="false" customWidth="true" hidden="false" outlineLevel="0" max="13" min="13" style="0" width="34"/>
  </cols>
  <sheetData>
    <row r="1" customFormat="false" ht="21.75" hidden="false" customHeight="true" outlineLevel="0" collapsed="false">
      <c r="A1" s="1" t="s">
        <v>0</v>
      </c>
      <c r="B1" s="2"/>
      <c r="C1" s="2"/>
      <c r="D1" s="2"/>
      <c r="E1" s="2"/>
      <c r="F1" s="2"/>
      <c r="G1" s="2"/>
      <c r="H1" s="2"/>
      <c r="I1" s="2"/>
      <c r="J1" s="2"/>
      <c r="K1" s="2"/>
      <c r="L1" s="2"/>
      <c r="M1" s="2"/>
    </row>
    <row r="2" customFormat="false" ht="25.5" hidden="false" customHeight="true" outlineLevel="0" collapsed="false">
      <c r="A2" s="3" t="s">
        <v>26</v>
      </c>
    </row>
    <row r="3" customFormat="false" ht="15" hidden="false" customHeight="false" outlineLevel="0" collapsed="false">
      <c r="A3" s="10" t="s">
        <v>27</v>
      </c>
    </row>
    <row r="4" customFormat="false" ht="18" hidden="false" customHeight="true" outlineLevel="0" collapsed="false">
      <c r="B4" s="11" t="s">
        <v>28</v>
      </c>
      <c r="C4" s="12" t="n">
        <f aca="false">COUNTA(B11:B22)</f>
        <v>0</v>
      </c>
    </row>
    <row r="5" customFormat="false" ht="18" hidden="false" customHeight="true" outlineLevel="0" collapsed="false">
      <c r="B5" s="11" t="s">
        <v>29</v>
      </c>
      <c r="C5" s="12" t="n">
        <f aca="false">COUNTA(D9:K9)</f>
        <v>0</v>
      </c>
    </row>
    <row r="6" customFormat="false" ht="18" hidden="false" customHeight="true" outlineLevel="0" collapsed="false">
      <c r="B6" s="11" t="s">
        <v>30</v>
      </c>
      <c r="C6" s="12" t="n">
        <f aca="false">COUNTIF(D24:K24,"À sécuriser")</f>
        <v>0</v>
      </c>
    </row>
    <row r="7" customFormat="false" ht="15" hidden="false" customHeight="false" outlineLevel="0" collapsed="false">
      <c r="B7" s="13" t="s">
        <v>31</v>
      </c>
    </row>
    <row r="8" customFormat="false" ht="19.5" hidden="false" customHeight="true" outlineLevel="0" collapsed="false">
      <c r="A8" s="14" t="s">
        <v>32</v>
      </c>
      <c r="B8" s="14"/>
      <c r="C8" s="14"/>
      <c r="D8" s="15" t="s">
        <v>33</v>
      </c>
      <c r="E8" s="15"/>
      <c r="F8" s="15"/>
      <c r="G8" s="15"/>
      <c r="H8" s="15"/>
      <c r="I8" s="15"/>
      <c r="J8" s="15"/>
      <c r="K8" s="15"/>
      <c r="L8" s="14" t="s">
        <v>34</v>
      </c>
      <c r="M8" s="14"/>
    </row>
    <row r="9" customFormat="false" ht="39.75" hidden="false" customHeight="true" outlineLevel="0" collapsed="false">
      <c r="A9" s="16" t="s">
        <v>35</v>
      </c>
      <c r="B9" s="16" t="s">
        <v>36</v>
      </c>
      <c r="C9" s="16" t="s">
        <v>37</v>
      </c>
      <c r="D9" s="17"/>
      <c r="E9" s="17"/>
      <c r="F9" s="17"/>
      <c r="G9" s="17"/>
      <c r="H9" s="17"/>
      <c r="I9" s="17"/>
      <c r="J9" s="17"/>
      <c r="K9" s="17"/>
      <c r="L9" s="16" t="s">
        <v>38</v>
      </c>
      <c r="M9" s="16" t="s">
        <v>39</v>
      </c>
    </row>
    <row r="10" customFormat="false" ht="19.5" hidden="false" customHeight="true" outlineLevel="0" collapsed="false">
      <c r="A10" s="11" t="s">
        <v>40</v>
      </c>
      <c r="B10" s="11"/>
      <c r="C10" s="11"/>
      <c r="D10" s="18"/>
      <c r="E10" s="18"/>
      <c r="F10" s="18"/>
      <c r="G10" s="18"/>
      <c r="H10" s="18"/>
      <c r="I10" s="18"/>
      <c r="J10" s="18"/>
      <c r="K10" s="18"/>
      <c r="L10" s="19"/>
      <c r="M10" s="19"/>
    </row>
    <row r="11" customFormat="false" ht="24" hidden="false" customHeight="true" outlineLevel="0" collapsed="false">
      <c r="A11" s="20" t="n">
        <v>1</v>
      </c>
      <c r="B11" s="21"/>
      <c r="C11" s="21"/>
      <c r="D11" s="22"/>
      <c r="E11" s="22"/>
      <c r="F11" s="22"/>
      <c r="G11" s="22"/>
      <c r="H11" s="22"/>
      <c r="I11" s="22"/>
      <c r="J11" s="22"/>
      <c r="K11" s="22"/>
      <c r="L11" s="12" t="str">
        <f aca="false">IF(B11="","",COUNTIF(D11:K11,"&gt;=2"))</f>
        <v/>
      </c>
      <c r="M11" s="21"/>
    </row>
    <row r="12" customFormat="false" ht="24" hidden="false" customHeight="true" outlineLevel="0" collapsed="false">
      <c r="A12" s="20" t="n">
        <v>2</v>
      </c>
      <c r="B12" s="21"/>
      <c r="C12" s="21"/>
      <c r="D12" s="22"/>
      <c r="E12" s="22"/>
      <c r="F12" s="22"/>
      <c r="G12" s="22"/>
      <c r="H12" s="22"/>
      <c r="I12" s="22"/>
      <c r="J12" s="22"/>
      <c r="K12" s="22"/>
      <c r="L12" s="12" t="str">
        <f aca="false">IF(B12="","",COUNTIF(D12:K12,"&gt;=2"))</f>
        <v/>
      </c>
      <c r="M12" s="21"/>
    </row>
    <row r="13" customFormat="false" ht="24" hidden="false" customHeight="true" outlineLevel="0" collapsed="false">
      <c r="A13" s="20" t="n">
        <v>3</v>
      </c>
      <c r="B13" s="21"/>
      <c r="C13" s="21"/>
      <c r="D13" s="22"/>
      <c r="E13" s="22"/>
      <c r="F13" s="22"/>
      <c r="G13" s="22"/>
      <c r="H13" s="22"/>
      <c r="I13" s="22"/>
      <c r="J13" s="22"/>
      <c r="K13" s="22"/>
      <c r="L13" s="12" t="str">
        <f aca="false">IF(B13="","",COUNTIF(D13:K13,"&gt;=2"))</f>
        <v/>
      </c>
      <c r="M13" s="21"/>
    </row>
    <row r="14" customFormat="false" ht="24" hidden="false" customHeight="true" outlineLevel="0" collapsed="false">
      <c r="A14" s="20" t="n">
        <v>4</v>
      </c>
      <c r="B14" s="21"/>
      <c r="C14" s="21"/>
      <c r="D14" s="22"/>
      <c r="E14" s="22"/>
      <c r="F14" s="22"/>
      <c r="G14" s="22"/>
      <c r="H14" s="22"/>
      <c r="I14" s="22"/>
      <c r="J14" s="22"/>
      <c r="K14" s="22"/>
      <c r="L14" s="12" t="str">
        <f aca="false">IF(B14="","",COUNTIF(D14:K14,"&gt;=2"))</f>
        <v/>
      </c>
      <c r="M14" s="21"/>
    </row>
    <row r="15" customFormat="false" ht="24" hidden="false" customHeight="true" outlineLevel="0" collapsed="false">
      <c r="A15" s="20" t="n">
        <v>5</v>
      </c>
      <c r="B15" s="21"/>
      <c r="C15" s="21"/>
      <c r="D15" s="22"/>
      <c r="E15" s="22"/>
      <c r="F15" s="22"/>
      <c r="G15" s="22"/>
      <c r="H15" s="22"/>
      <c r="I15" s="22"/>
      <c r="J15" s="22"/>
      <c r="K15" s="22"/>
      <c r="L15" s="12" t="str">
        <f aca="false">IF(B15="","",COUNTIF(D15:K15,"&gt;=2"))</f>
        <v/>
      </c>
      <c r="M15" s="21"/>
    </row>
    <row r="16" customFormat="false" ht="24" hidden="false" customHeight="true" outlineLevel="0" collapsed="false">
      <c r="A16" s="20" t="n">
        <v>6</v>
      </c>
      <c r="B16" s="21"/>
      <c r="C16" s="21"/>
      <c r="D16" s="22"/>
      <c r="E16" s="22"/>
      <c r="F16" s="22"/>
      <c r="G16" s="22"/>
      <c r="H16" s="22"/>
      <c r="I16" s="22"/>
      <c r="J16" s="22"/>
      <c r="K16" s="22"/>
      <c r="L16" s="12" t="str">
        <f aca="false">IF(B16="","",COUNTIF(D16:K16,"&gt;=2"))</f>
        <v/>
      </c>
      <c r="M16" s="21"/>
    </row>
    <row r="17" customFormat="false" ht="24" hidden="false" customHeight="true" outlineLevel="0" collapsed="false">
      <c r="A17" s="20" t="n">
        <v>7</v>
      </c>
      <c r="B17" s="21"/>
      <c r="C17" s="21"/>
      <c r="D17" s="22"/>
      <c r="E17" s="22"/>
      <c r="F17" s="22"/>
      <c r="G17" s="22"/>
      <c r="H17" s="22"/>
      <c r="I17" s="22"/>
      <c r="J17" s="22"/>
      <c r="K17" s="22"/>
      <c r="L17" s="12" t="str">
        <f aca="false">IF(B17="","",COUNTIF(D17:K17,"&gt;=2"))</f>
        <v/>
      </c>
      <c r="M17" s="21"/>
    </row>
    <row r="18" customFormat="false" ht="24" hidden="false" customHeight="true" outlineLevel="0" collapsed="false">
      <c r="A18" s="20" t="n">
        <v>8</v>
      </c>
      <c r="B18" s="21"/>
      <c r="C18" s="21"/>
      <c r="D18" s="22"/>
      <c r="E18" s="22"/>
      <c r="F18" s="22"/>
      <c r="G18" s="22"/>
      <c r="H18" s="22"/>
      <c r="I18" s="22"/>
      <c r="J18" s="22"/>
      <c r="K18" s="22"/>
      <c r="L18" s="12" t="str">
        <f aca="false">IF(B18="","",COUNTIF(D18:K18,"&gt;=2"))</f>
        <v/>
      </c>
      <c r="M18" s="21"/>
    </row>
    <row r="19" customFormat="false" ht="24" hidden="false" customHeight="true" outlineLevel="0" collapsed="false">
      <c r="A19" s="20" t="n">
        <v>9</v>
      </c>
      <c r="B19" s="21"/>
      <c r="C19" s="21"/>
      <c r="D19" s="22"/>
      <c r="E19" s="22"/>
      <c r="F19" s="22"/>
      <c r="G19" s="22"/>
      <c r="H19" s="22"/>
      <c r="I19" s="22"/>
      <c r="J19" s="22"/>
      <c r="K19" s="22"/>
      <c r="L19" s="12" t="str">
        <f aca="false">IF(B19="","",COUNTIF(D19:K19,"&gt;=2"))</f>
        <v/>
      </c>
      <c r="M19" s="21"/>
    </row>
    <row r="20" customFormat="false" ht="24" hidden="false" customHeight="true" outlineLevel="0" collapsed="false">
      <c r="A20" s="20" t="n">
        <v>10</v>
      </c>
      <c r="B20" s="21"/>
      <c r="C20" s="21"/>
      <c r="D20" s="22"/>
      <c r="E20" s="22"/>
      <c r="F20" s="22"/>
      <c r="G20" s="22"/>
      <c r="H20" s="22"/>
      <c r="I20" s="22"/>
      <c r="J20" s="22"/>
      <c r="K20" s="22"/>
      <c r="L20" s="12" t="str">
        <f aca="false">IF(B20="","",COUNTIF(D20:K20,"&gt;=2"))</f>
        <v/>
      </c>
      <c r="M20" s="21"/>
    </row>
    <row r="21" customFormat="false" ht="24" hidden="false" customHeight="true" outlineLevel="0" collapsed="false">
      <c r="A21" s="20" t="n">
        <v>11</v>
      </c>
      <c r="B21" s="21"/>
      <c r="C21" s="21"/>
      <c r="D21" s="22"/>
      <c r="E21" s="22"/>
      <c r="F21" s="22"/>
      <c r="G21" s="22"/>
      <c r="H21" s="22"/>
      <c r="I21" s="22"/>
      <c r="J21" s="22"/>
      <c r="K21" s="22"/>
      <c r="L21" s="12" t="str">
        <f aca="false">IF(B21="","",COUNTIF(D21:K21,"&gt;=2"))</f>
        <v/>
      </c>
      <c r="M21" s="21"/>
    </row>
    <row r="22" customFormat="false" ht="24" hidden="false" customHeight="true" outlineLevel="0" collapsed="false">
      <c r="A22" s="20" t="n">
        <v>12</v>
      </c>
      <c r="B22" s="21"/>
      <c r="C22" s="21"/>
      <c r="D22" s="22"/>
      <c r="E22" s="22"/>
      <c r="F22" s="22"/>
      <c r="G22" s="22"/>
      <c r="H22" s="22"/>
      <c r="I22" s="22"/>
      <c r="J22" s="22"/>
      <c r="K22" s="22"/>
      <c r="L22" s="12" t="str">
        <f aca="false">IF(B22="","",COUNTIF(D22:K22,"&gt;=2"))</f>
        <v/>
      </c>
      <c r="M22" s="21"/>
    </row>
    <row r="23" customFormat="false" ht="21.75" hidden="false" customHeight="true" outlineLevel="0" collapsed="false">
      <c r="A23" s="11" t="s">
        <v>41</v>
      </c>
      <c r="B23" s="11"/>
      <c r="C23" s="11"/>
      <c r="D23" s="12" t="str">
        <f aca="false">IF(D$9="","",COUNTIF(D11:D22,"&gt;=2"))</f>
        <v/>
      </c>
      <c r="E23" s="12" t="str">
        <f aca="false">IF(E$9="","",COUNTIF(E11:E22,"&gt;=2"))</f>
        <v/>
      </c>
      <c r="F23" s="12" t="str">
        <f aca="false">IF(F$9="","",COUNTIF(F11:F22,"&gt;=2"))</f>
        <v/>
      </c>
      <c r="G23" s="12" t="str">
        <f aca="false">IF(G$9="","",COUNTIF(G11:G22,"&gt;=2"))</f>
        <v/>
      </c>
      <c r="H23" s="12" t="str">
        <f aca="false">IF(H$9="","",COUNTIF(H11:H22,"&gt;=2"))</f>
        <v/>
      </c>
      <c r="I23" s="12" t="str">
        <f aca="false">IF(I$9="","",COUNTIF(I11:I22,"&gt;=2"))</f>
        <v/>
      </c>
      <c r="J23" s="12" t="str">
        <f aca="false">IF(J$9="","",COUNTIF(J11:J22,"&gt;=2"))</f>
        <v/>
      </c>
      <c r="K23" s="12" t="str">
        <f aca="false">IF(K$9="","",COUNTIF(K11:K22,"&gt;=2"))</f>
        <v/>
      </c>
      <c r="L23" s="19"/>
      <c r="M23" s="19"/>
    </row>
    <row r="24" customFormat="false" ht="21.75" hidden="false" customHeight="true" outlineLevel="0" collapsed="false">
      <c r="A24" s="11" t="s">
        <v>42</v>
      </c>
      <c r="B24" s="11"/>
      <c r="C24" s="11"/>
      <c r="D24" s="23" t="str">
        <f aca="false">IF(D$9="","",IF(D23&gt;=2,"Sécurisé",IF(D$10="Oui","À sécuriser","À surveiller")))</f>
        <v/>
      </c>
      <c r="E24" s="23" t="str">
        <f aca="false">IF(E$9="","",IF(E23&gt;=2,"Sécurisé",IF(E$10="Oui","À sécuriser","À surveiller")))</f>
        <v/>
      </c>
      <c r="F24" s="23" t="str">
        <f aca="false">IF(F$9="","",IF(F23&gt;=2,"Sécurisé",IF(F$10="Oui","À sécuriser","À surveiller")))</f>
        <v/>
      </c>
      <c r="G24" s="23" t="str">
        <f aca="false">IF(G$9="","",IF(G23&gt;=2,"Sécurisé",IF(G$10="Oui","À sécuriser","À surveiller")))</f>
        <v/>
      </c>
      <c r="H24" s="23" t="str">
        <f aca="false">IF(H$9="","",IF(H23&gt;=2,"Sécurisé",IF(H$10="Oui","À sécuriser","À surveiller")))</f>
        <v/>
      </c>
      <c r="I24" s="23" t="str">
        <f aca="false">IF(I$9="","",IF(I23&gt;=2,"Sécurisé",IF(I$10="Oui","À sécuriser","À surveiller")))</f>
        <v/>
      </c>
      <c r="J24" s="23" t="str">
        <f aca="false">IF(J$9="","",IF(J23&gt;=2,"Sécurisé",IF(J$10="Oui","À sécuriser","À surveiller")))</f>
        <v/>
      </c>
      <c r="K24" s="23" t="str">
        <f aca="false">IF(K$9="","",IF(K23&gt;=2,"Sécurisé",IF(K$10="Oui","À sécuriser","À surveiller")))</f>
        <v/>
      </c>
      <c r="L24" s="19"/>
      <c r="M24" s="19"/>
    </row>
    <row r="26" customFormat="false" ht="15" hidden="false" customHeight="false" outlineLevel="0" collapsed="false">
      <c r="B26" s="24" t="s">
        <v>43</v>
      </c>
    </row>
    <row r="27" customFormat="false" ht="18" hidden="false" customHeight="true" outlineLevel="0" collapsed="false">
      <c r="B27" s="19" t="s">
        <v>44</v>
      </c>
      <c r="C27" s="19"/>
    </row>
    <row r="28" customFormat="false" ht="18" hidden="false" customHeight="true" outlineLevel="0" collapsed="false">
      <c r="B28" s="19" t="s">
        <v>45</v>
      </c>
      <c r="C28" s="19"/>
    </row>
    <row r="29" customFormat="false" ht="18" hidden="false" customHeight="true" outlineLevel="0" collapsed="false">
      <c r="B29" s="19" t="s">
        <v>46</v>
      </c>
      <c r="C29" s="19"/>
    </row>
    <row r="30" customFormat="false" ht="18" hidden="false" customHeight="true" outlineLevel="0" collapsed="false">
      <c r="B30" s="19" t="s">
        <v>47</v>
      </c>
      <c r="C30" s="19"/>
    </row>
    <row r="32" customFormat="false" ht="15" hidden="false" customHeight="false" outlineLevel="0" collapsed="false">
      <c r="B32" s="13" t="s">
        <v>48</v>
      </c>
    </row>
  </sheetData>
  <mergeCells count="10">
    <mergeCell ref="A8:C8"/>
    <mergeCell ref="D8:K8"/>
    <mergeCell ref="L8:M8"/>
    <mergeCell ref="A10:C10"/>
    <mergeCell ref="A23:C23"/>
    <mergeCell ref="A24:C24"/>
    <mergeCell ref="B27:C27"/>
    <mergeCell ref="B28:C28"/>
    <mergeCell ref="B29:C29"/>
    <mergeCell ref="B30:C30"/>
  </mergeCells>
  <conditionalFormatting sqref="D11:K22">
    <cfRule type="expression" priority="2" aboveAverage="0" equalAverage="0" bottom="0" percent="0" rank="0" text="" dxfId="0">
      <formula>AND(D11&lt;&gt;"",D11=3)</formula>
    </cfRule>
    <cfRule type="expression" priority="3" aboveAverage="0" equalAverage="0" bottom="0" percent="0" rank="0" text="" dxfId="1">
      <formula>AND(D11&lt;&gt;"",D11=2)</formula>
    </cfRule>
    <cfRule type="expression" priority="4" aboveAverage="0" equalAverage="0" bottom="0" percent="0" rank="0" text="" dxfId="2">
      <formula>AND(D11&lt;&gt;"",D11=1)</formula>
    </cfRule>
  </conditionalFormatting>
  <conditionalFormatting sqref="D24:K24">
    <cfRule type="expression" priority="5" aboveAverage="0" equalAverage="0" bottom="0" percent="0" rank="0" text="" dxfId="3">
      <formula>D24="À sécuriser"</formula>
    </cfRule>
    <cfRule type="expression" priority="6" aboveAverage="0" equalAverage="0" bottom="0" percent="0" rank="0" text="" dxfId="1">
      <formula>D24="Sécurisé"</formula>
    </cfRule>
    <cfRule type="expression" priority="7" aboveAverage="0" equalAverage="0" bottom="0" percent="0" rank="0" text="" dxfId="4">
      <formula>D24="À surveiller"</formula>
    </cfRule>
  </conditionalFormatting>
  <dataValidations count="2">
    <dataValidation allowBlank="true" errorStyle="stop" operator="between" showDropDown="false" showErrorMessage="false" showInputMessage="false" sqref="D10:K10" type="list">
      <formula1>"Oui,Non"</formula1>
      <formula2>0</formula2>
    </dataValidation>
    <dataValidation allowBlank="true" errorStyle="stop" operator="between" showDropDown="false" showErrorMessage="false" showInputMessage="false" sqref="D11:K22" type="list">
      <formula1>"0,1,2,3"</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K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0" topLeftCell="C11" activePane="bottomRight" state="frozen"/>
      <selection pane="topLeft" activeCell="A1" activeCellId="0" sqref="A1"/>
      <selection pane="topRight" activeCell="C1" activeCellId="0" sqref="C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6"/>
    <col collapsed="false" customWidth="true" hidden="false" outlineLevel="0" max="3" min="3" style="0" width="38"/>
    <col collapsed="false" customWidth="true" hidden="false" outlineLevel="0" max="4" min="4" style="0" width="13"/>
    <col collapsed="false" customWidth="true" hidden="false" outlineLevel="0" max="5" min="5" style="0" width="11"/>
    <col collapsed="false" customWidth="true" hidden="false" outlineLevel="0" max="6" min="6" style="0" width="13"/>
    <col collapsed="false" customWidth="true" hidden="false" outlineLevel="0" max="7" min="7" style="0" width="16"/>
    <col collapsed="false" customWidth="true" hidden="false" outlineLevel="0" max="8" min="8" style="0" width="26"/>
    <col collapsed="false" customWidth="true" hidden="false" outlineLevel="0" max="9" min="9" style="0" width="30"/>
    <col collapsed="false" customWidth="true" hidden="false" outlineLevel="0" max="10" min="10" style="0" width="14"/>
    <col collapsed="false" customWidth="true" hidden="false" outlineLevel="0" max="11" min="11" style="0" width="42"/>
  </cols>
  <sheetData>
    <row r="1" customFormat="false" ht="21.75" hidden="false" customHeight="true" outlineLevel="0" collapsed="false">
      <c r="A1" s="1" t="s">
        <v>0</v>
      </c>
      <c r="B1" s="2"/>
      <c r="C1" s="2"/>
      <c r="D1" s="2"/>
      <c r="E1" s="2"/>
      <c r="F1" s="2"/>
      <c r="G1" s="2"/>
      <c r="H1" s="2"/>
      <c r="I1" s="2"/>
      <c r="J1" s="2"/>
      <c r="K1" s="2"/>
    </row>
    <row r="2" customFormat="false" ht="25.5" hidden="false" customHeight="true" outlineLevel="0" collapsed="false">
      <c r="A2" s="3" t="s">
        <v>49</v>
      </c>
    </row>
    <row r="3" customFormat="false" ht="15" hidden="false" customHeight="false" outlineLevel="0" collapsed="false">
      <c r="A3" s="10" t="s">
        <v>50</v>
      </c>
    </row>
    <row r="4" customFormat="false" ht="15" hidden="false" customHeight="false" outlineLevel="0" collapsed="false">
      <c r="B4" s="11" t="s">
        <v>51</v>
      </c>
      <c r="C4" s="25" t="n">
        <f aca="true">TODAY()</f>
        <v>46316</v>
      </c>
      <c r="D4" s="13" t="s">
        <v>52</v>
      </c>
    </row>
    <row r="5" customFormat="false" ht="30" hidden="false" customHeight="true" outlineLevel="0" collapsed="false">
      <c r="B5" s="11" t="s">
        <v>53</v>
      </c>
      <c r="C5" s="12" t="n">
        <f aca="false">COUNTA(B11:B30)</f>
        <v>0</v>
      </c>
    </row>
    <row r="6" customFormat="false" ht="30" hidden="false" customHeight="true" outlineLevel="0" collapsed="false">
      <c r="B6" s="11" t="s">
        <v>54</v>
      </c>
      <c r="C6" s="12" t="n">
        <f aca="false">COUNTIF(G11:G30,"En retard")</f>
        <v>0</v>
      </c>
    </row>
    <row r="7" customFormat="false" ht="30" hidden="false" customHeight="true" outlineLevel="0" collapsed="false">
      <c r="B7" s="11" t="s">
        <v>55</v>
      </c>
      <c r="C7" s="12" t="n">
        <f aca="false">COUNTIF(G11:G30,"Échéance proche")</f>
        <v>0</v>
      </c>
    </row>
    <row r="8" customFormat="false" ht="30" hidden="false" customHeight="true" outlineLevel="0" collapsed="false">
      <c r="B8" s="11" t="s">
        <v>56</v>
      </c>
      <c r="C8" s="12" t="n">
        <f aca="false">COUNTIF(G11:G30,"À planifier")</f>
        <v>0</v>
      </c>
    </row>
    <row r="10" customFormat="false" ht="39.75" hidden="false" customHeight="true" outlineLevel="0" collapsed="false">
      <c r="A10" s="16" t="s">
        <v>35</v>
      </c>
      <c r="B10" s="16" t="s">
        <v>36</v>
      </c>
      <c r="C10" s="16" t="s">
        <v>57</v>
      </c>
      <c r="D10" s="16" t="s">
        <v>58</v>
      </c>
      <c r="E10" s="16" t="s">
        <v>59</v>
      </c>
      <c r="F10" s="16" t="s">
        <v>60</v>
      </c>
      <c r="G10" s="16" t="s">
        <v>61</v>
      </c>
      <c r="H10" s="16" t="s">
        <v>62</v>
      </c>
      <c r="I10" s="16" t="s">
        <v>63</v>
      </c>
      <c r="J10" s="16" t="s">
        <v>64</v>
      </c>
      <c r="K10" s="16" t="s">
        <v>39</v>
      </c>
    </row>
    <row r="11" customFormat="false" ht="30" hidden="false" customHeight="true" outlineLevel="0" collapsed="false">
      <c r="A11" s="20" t="n">
        <v>1</v>
      </c>
      <c r="B11" s="21"/>
      <c r="C11" s="21"/>
      <c r="D11" s="26"/>
      <c r="E11" s="27"/>
      <c r="F11" s="28" t="str">
        <f aca="false">IF(OR(D11="",E11=""),"",EDATE(D11,E11))</f>
        <v/>
      </c>
      <c r="G11" s="29" t="str">
        <f aca="false">IF(B11="","",IF(D11="","À planifier",IF(F11&lt;$C$4,"En retard",IF(F11&lt;=EDATE($C$4,3),"Échéance proche","À jour"))))</f>
        <v/>
      </c>
      <c r="H11" s="21"/>
      <c r="I11" s="21"/>
      <c r="J11" s="26"/>
      <c r="K11" s="21"/>
    </row>
    <row r="12" customFormat="false" ht="30" hidden="false" customHeight="true" outlineLevel="0" collapsed="false">
      <c r="A12" s="20" t="n">
        <v>2</v>
      </c>
      <c r="B12" s="21"/>
      <c r="C12" s="21"/>
      <c r="D12" s="26"/>
      <c r="E12" s="27"/>
      <c r="F12" s="28" t="str">
        <f aca="false">IF(OR(D12="",E12=""),"",EDATE(D12,E12))</f>
        <v/>
      </c>
      <c r="G12" s="29" t="str">
        <f aca="false">IF(B12="","",IF(D12="","À planifier",IF(F12&lt;$C$4,"En retard",IF(F12&lt;=EDATE($C$4,3),"Échéance proche","À jour"))))</f>
        <v/>
      </c>
      <c r="H12" s="21"/>
      <c r="I12" s="21"/>
      <c r="J12" s="26"/>
      <c r="K12" s="21"/>
    </row>
    <row r="13" customFormat="false" ht="30" hidden="false" customHeight="true" outlineLevel="0" collapsed="false">
      <c r="A13" s="20" t="n">
        <v>3</v>
      </c>
      <c r="B13" s="21"/>
      <c r="C13" s="21"/>
      <c r="D13" s="26"/>
      <c r="E13" s="27"/>
      <c r="F13" s="28" t="str">
        <f aca="false">IF(OR(D13="",E13=""),"",EDATE(D13,E13))</f>
        <v/>
      </c>
      <c r="G13" s="29" t="str">
        <f aca="false">IF(B13="","",IF(D13="","À planifier",IF(F13&lt;$C$4,"En retard",IF(F13&lt;=EDATE($C$4,3),"Échéance proche","À jour"))))</f>
        <v/>
      </c>
      <c r="H13" s="21"/>
      <c r="I13" s="21"/>
      <c r="J13" s="26"/>
      <c r="K13" s="21"/>
    </row>
    <row r="14" customFormat="false" ht="30" hidden="false" customHeight="true" outlineLevel="0" collapsed="false">
      <c r="A14" s="20" t="n">
        <v>4</v>
      </c>
      <c r="B14" s="21"/>
      <c r="C14" s="21"/>
      <c r="D14" s="26"/>
      <c r="E14" s="27"/>
      <c r="F14" s="28" t="str">
        <f aca="false">IF(OR(D14="",E14=""),"",EDATE(D14,E14))</f>
        <v/>
      </c>
      <c r="G14" s="29" t="str">
        <f aca="false">IF(B14="","",IF(D14="","À planifier",IF(F14&lt;$C$4,"En retard",IF(F14&lt;=EDATE($C$4,3),"Échéance proche","À jour"))))</f>
        <v/>
      </c>
      <c r="H14" s="21"/>
      <c r="I14" s="21"/>
      <c r="J14" s="26"/>
      <c r="K14" s="21"/>
    </row>
    <row r="15" customFormat="false" ht="30" hidden="false" customHeight="true" outlineLevel="0" collapsed="false">
      <c r="A15" s="20" t="n">
        <v>5</v>
      </c>
      <c r="B15" s="21"/>
      <c r="C15" s="21"/>
      <c r="D15" s="26"/>
      <c r="E15" s="27"/>
      <c r="F15" s="28" t="str">
        <f aca="false">IF(OR(D15="",E15=""),"",EDATE(D15,E15))</f>
        <v/>
      </c>
      <c r="G15" s="29" t="str">
        <f aca="false">IF(B15="","",IF(D15="","À planifier",IF(F15&lt;$C$4,"En retard",IF(F15&lt;=EDATE($C$4,3),"Échéance proche","À jour"))))</f>
        <v/>
      </c>
      <c r="H15" s="21"/>
      <c r="I15" s="21"/>
      <c r="J15" s="26"/>
      <c r="K15" s="21"/>
    </row>
    <row r="16" customFormat="false" ht="30" hidden="false" customHeight="true" outlineLevel="0" collapsed="false">
      <c r="A16" s="20" t="n">
        <v>6</v>
      </c>
      <c r="B16" s="21"/>
      <c r="C16" s="21"/>
      <c r="D16" s="26"/>
      <c r="E16" s="27"/>
      <c r="F16" s="28" t="str">
        <f aca="false">IF(OR(D16="",E16=""),"",EDATE(D16,E16))</f>
        <v/>
      </c>
      <c r="G16" s="29" t="str">
        <f aca="false">IF(B16="","",IF(D16="","À planifier",IF(F16&lt;$C$4,"En retard",IF(F16&lt;=EDATE($C$4,3),"Échéance proche","À jour"))))</f>
        <v/>
      </c>
      <c r="H16" s="21"/>
      <c r="I16" s="21"/>
      <c r="J16" s="26"/>
      <c r="K16" s="21"/>
    </row>
    <row r="17" customFormat="false" ht="30" hidden="false" customHeight="true" outlineLevel="0" collapsed="false">
      <c r="A17" s="20" t="n">
        <v>7</v>
      </c>
      <c r="B17" s="21"/>
      <c r="C17" s="21"/>
      <c r="D17" s="26"/>
      <c r="E17" s="27"/>
      <c r="F17" s="28" t="str">
        <f aca="false">IF(OR(D17="",E17=""),"",EDATE(D17,E17))</f>
        <v/>
      </c>
      <c r="G17" s="29" t="str">
        <f aca="false">IF(B17="","",IF(D17="","À planifier",IF(F17&lt;$C$4,"En retard",IF(F17&lt;=EDATE($C$4,3),"Échéance proche","À jour"))))</f>
        <v/>
      </c>
      <c r="H17" s="21"/>
      <c r="I17" s="21"/>
      <c r="J17" s="26"/>
      <c r="K17" s="21"/>
    </row>
    <row r="18" customFormat="false" ht="30" hidden="false" customHeight="true" outlineLevel="0" collapsed="false">
      <c r="A18" s="20" t="n">
        <v>8</v>
      </c>
      <c r="B18" s="21"/>
      <c r="C18" s="21"/>
      <c r="D18" s="26"/>
      <c r="E18" s="27"/>
      <c r="F18" s="28" t="str">
        <f aca="false">IF(OR(D18="",E18=""),"",EDATE(D18,E18))</f>
        <v/>
      </c>
      <c r="G18" s="29" t="str">
        <f aca="false">IF(B18="","",IF(D18="","À planifier",IF(F18&lt;$C$4,"En retard",IF(F18&lt;=EDATE($C$4,3),"Échéance proche","À jour"))))</f>
        <v/>
      </c>
      <c r="H18" s="21"/>
      <c r="I18" s="21"/>
      <c r="J18" s="26"/>
      <c r="K18" s="21"/>
    </row>
    <row r="19" customFormat="false" ht="30" hidden="false" customHeight="true" outlineLevel="0" collapsed="false">
      <c r="A19" s="20" t="n">
        <v>9</v>
      </c>
      <c r="B19" s="21"/>
      <c r="C19" s="21"/>
      <c r="D19" s="26"/>
      <c r="E19" s="27"/>
      <c r="F19" s="28" t="str">
        <f aca="false">IF(OR(D19="",E19=""),"",EDATE(D19,E19))</f>
        <v/>
      </c>
      <c r="G19" s="29" t="str">
        <f aca="false">IF(B19="","",IF(D19="","À planifier",IF(F19&lt;$C$4,"En retard",IF(F19&lt;=EDATE($C$4,3),"Échéance proche","À jour"))))</f>
        <v/>
      </c>
      <c r="H19" s="21"/>
      <c r="I19" s="21"/>
      <c r="J19" s="26"/>
      <c r="K19" s="21"/>
    </row>
    <row r="20" customFormat="false" ht="30" hidden="false" customHeight="true" outlineLevel="0" collapsed="false">
      <c r="A20" s="20" t="n">
        <v>10</v>
      </c>
      <c r="B20" s="21"/>
      <c r="C20" s="21"/>
      <c r="D20" s="26"/>
      <c r="E20" s="27"/>
      <c r="F20" s="28" t="str">
        <f aca="false">IF(OR(D20="",E20=""),"",EDATE(D20,E20))</f>
        <v/>
      </c>
      <c r="G20" s="29" t="str">
        <f aca="false">IF(B20="","",IF(D20="","À planifier",IF(F20&lt;$C$4,"En retard",IF(F20&lt;=EDATE($C$4,3),"Échéance proche","À jour"))))</f>
        <v/>
      </c>
      <c r="H20" s="21"/>
      <c r="I20" s="21"/>
      <c r="J20" s="26"/>
      <c r="K20" s="21"/>
    </row>
    <row r="21" customFormat="false" ht="30" hidden="false" customHeight="true" outlineLevel="0" collapsed="false">
      <c r="A21" s="20" t="n">
        <v>11</v>
      </c>
      <c r="B21" s="21"/>
      <c r="C21" s="21"/>
      <c r="D21" s="26"/>
      <c r="E21" s="27"/>
      <c r="F21" s="28" t="str">
        <f aca="false">IF(OR(D21="",E21=""),"",EDATE(D21,E21))</f>
        <v/>
      </c>
      <c r="G21" s="29" t="str">
        <f aca="false">IF(B21="","",IF(D21="","À planifier",IF(F21&lt;$C$4,"En retard",IF(F21&lt;=EDATE($C$4,3),"Échéance proche","À jour"))))</f>
        <v/>
      </c>
      <c r="H21" s="21"/>
      <c r="I21" s="21"/>
      <c r="J21" s="26"/>
      <c r="K21" s="21"/>
    </row>
    <row r="22" customFormat="false" ht="30" hidden="false" customHeight="true" outlineLevel="0" collapsed="false">
      <c r="A22" s="20" t="n">
        <v>12</v>
      </c>
      <c r="B22" s="21"/>
      <c r="C22" s="21"/>
      <c r="D22" s="26"/>
      <c r="E22" s="27"/>
      <c r="F22" s="28" t="str">
        <f aca="false">IF(OR(D22="",E22=""),"",EDATE(D22,E22))</f>
        <v/>
      </c>
      <c r="G22" s="29" t="str">
        <f aca="false">IF(B22="","",IF(D22="","À planifier",IF(F22&lt;$C$4,"En retard",IF(F22&lt;=EDATE($C$4,3),"Échéance proche","À jour"))))</f>
        <v/>
      </c>
      <c r="H22" s="21"/>
      <c r="I22" s="21"/>
      <c r="J22" s="26"/>
      <c r="K22" s="21"/>
    </row>
    <row r="23" customFormat="false" ht="30" hidden="false" customHeight="true" outlineLevel="0" collapsed="false">
      <c r="A23" s="20" t="n">
        <v>13</v>
      </c>
      <c r="B23" s="21"/>
      <c r="C23" s="21"/>
      <c r="D23" s="26"/>
      <c r="E23" s="27"/>
      <c r="F23" s="28" t="str">
        <f aca="false">IF(OR(D23="",E23=""),"",EDATE(D23,E23))</f>
        <v/>
      </c>
      <c r="G23" s="29" t="str">
        <f aca="false">IF(B23="","",IF(D23="","À planifier",IF(F23&lt;$C$4,"En retard",IF(F23&lt;=EDATE($C$4,3),"Échéance proche","À jour"))))</f>
        <v/>
      </c>
      <c r="H23" s="21"/>
      <c r="I23" s="21"/>
      <c r="J23" s="26"/>
      <c r="K23" s="21"/>
    </row>
    <row r="24" customFormat="false" ht="30" hidden="false" customHeight="true" outlineLevel="0" collapsed="false">
      <c r="A24" s="20" t="n">
        <v>14</v>
      </c>
      <c r="B24" s="21"/>
      <c r="C24" s="21"/>
      <c r="D24" s="26"/>
      <c r="E24" s="27"/>
      <c r="F24" s="28" t="str">
        <f aca="false">IF(OR(D24="",E24=""),"",EDATE(D24,E24))</f>
        <v/>
      </c>
      <c r="G24" s="29" t="str">
        <f aca="false">IF(B24="","",IF(D24="","À planifier",IF(F24&lt;$C$4,"En retard",IF(F24&lt;=EDATE($C$4,3),"Échéance proche","À jour"))))</f>
        <v/>
      </c>
      <c r="H24" s="21"/>
      <c r="I24" s="21"/>
      <c r="J24" s="26"/>
      <c r="K24" s="21"/>
    </row>
    <row r="25" customFormat="false" ht="30" hidden="false" customHeight="true" outlineLevel="0" collapsed="false">
      <c r="A25" s="20" t="n">
        <v>15</v>
      </c>
      <c r="B25" s="21"/>
      <c r="C25" s="21"/>
      <c r="D25" s="26"/>
      <c r="E25" s="27"/>
      <c r="F25" s="28" t="str">
        <f aca="false">IF(OR(D25="",E25=""),"",EDATE(D25,E25))</f>
        <v/>
      </c>
      <c r="G25" s="29" t="str">
        <f aca="false">IF(B25="","",IF(D25="","À planifier",IF(F25&lt;$C$4,"En retard",IF(F25&lt;=EDATE($C$4,3),"Échéance proche","À jour"))))</f>
        <v/>
      </c>
      <c r="H25" s="21"/>
      <c r="I25" s="21"/>
      <c r="J25" s="26"/>
      <c r="K25" s="21"/>
    </row>
    <row r="26" customFormat="false" ht="30" hidden="false" customHeight="true" outlineLevel="0" collapsed="false">
      <c r="A26" s="20" t="n">
        <v>16</v>
      </c>
      <c r="B26" s="21"/>
      <c r="C26" s="21"/>
      <c r="D26" s="26"/>
      <c r="E26" s="27"/>
      <c r="F26" s="28" t="str">
        <f aca="false">IF(OR(D26="",E26=""),"",EDATE(D26,E26))</f>
        <v/>
      </c>
      <c r="G26" s="29" t="str">
        <f aca="false">IF(B26="","",IF(D26="","À planifier",IF(F26&lt;$C$4,"En retard",IF(F26&lt;=EDATE($C$4,3),"Échéance proche","À jour"))))</f>
        <v/>
      </c>
      <c r="H26" s="21"/>
      <c r="I26" s="21"/>
      <c r="J26" s="26"/>
      <c r="K26" s="21"/>
    </row>
    <row r="27" customFormat="false" ht="30" hidden="false" customHeight="true" outlineLevel="0" collapsed="false">
      <c r="A27" s="20" t="n">
        <v>17</v>
      </c>
      <c r="B27" s="21"/>
      <c r="C27" s="21"/>
      <c r="D27" s="26"/>
      <c r="E27" s="27"/>
      <c r="F27" s="28" t="str">
        <f aca="false">IF(OR(D27="",E27=""),"",EDATE(D27,E27))</f>
        <v/>
      </c>
      <c r="G27" s="29" t="str">
        <f aca="false">IF(B27="","",IF(D27="","À planifier",IF(F27&lt;$C$4,"En retard",IF(F27&lt;=EDATE($C$4,3),"Échéance proche","À jour"))))</f>
        <v/>
      </c>
      <c r="H27" s="21"/>
      <c r="I27" s="21"/>
      <c r="J27" s="26"/>
      <c r="K27" s="21"/>
    </row>
    <row r="28" customFormat="false" ht="30" hidden="false" customHeight="true" outlineLevel="0" collapsed="false">
      <c r="A28" s="20" t="n">
        <v>18</v>
      </c>
      <c r="B28" s="21"/>
      <c r="C28" s="21"/>
      <c r="D28" s="26"/>
      <c r="E28" s="27"/>
      <c r="F28" s="28" t="str">
        <f aca="false">IF(OR(D28="",E28=""),"",EDATE(D28,E28))</f>
        <v/>
      </c>
      <c r="G28" s="29" t="str">
        <f aca="false">IF(B28="","",IF(D28="","À planifier",IF(F28&lt;$C$4,"En retard",IF(F28&lt;=EDATE($C$4,3),"Échéance proche","À jour"))))</f>
        <v/>
      </c>
      <c r="H28" s="21"/>
      <c r="I28" s="21"/>
      <c r="J28" s="26"/>
      <c r="K28" s="21"/>
    </row>
    <row r="29" customFormat="false" ht="30" hidden="false" customHeight="true" outlineLevel="0" collapsed="false">
      <c r="A29" s="20" t="n">
        <v>19</v>
      </c>
      <c r="B29" s="21"/>
      <c r="C29" s="21"/>
      <c r="D29" s="26"/>
      <c r="E29" s="27"/>
      <c r="F29" s="28" t="str">
        <f aca="false">IF(OR(D29="",E29=""),"",EDATE(D29,E29))</f>
        <v/>
      </c>
      <c r="G29" s="29" t="str">
        <f aca="false">IF(B29="","",IF(D29="","À planifier",IF(F29&lt;$C$4,"En retard",IF(F29&lt;=EDATE($C$4,3),"Échéance proche","À jour"))))</f>
        <v/>
      </c>
      <c r="H29" s="21"/>
      <c r="I29" s="21"/>
      <c r="J29" s="26"/>
      <c r="K29" s="21"/>
    </row>
    <row r="30" customFormat="false" ht="30" hidden="false" customHeight="true" outlineLevel="0" collapsed="false">
      <c r="A30" s="20" t="n">
        <v>20</v>
      </c>
      <c r="B30" s="21"/>
      <c r="C30" s="21"/>
      <c r="D30" s="26"/>
      <c r="E30" s="27"/>
      <c r="F30" s="28" t="str">
        <f aca="false">IF(OR(D30="",E30=""),"",EDATE(D30,E30))</f>
        <v/>
      </c>
      <c r="G30" s="29" t="str">
        <f aca="false">IF(B30="","",IF(D30="","À planifier",IF(F30&lt;$C$4,"En retard",IF(F30&lt;=EDATE($C$4,3),"Échéance proche","À jour"))))</f>
        <v/>
      </c>
      <c r="H30" s="21"/>
      <c r="I30" s="21"/>
      <c r="J30" s="26"/>
      <c r="K30" s="21"/>
    </row>
  </sheetData>
  <conditionalFormatting sqref="G11:G30">
    <cfRule type="expression" priority="2" aboveAverage="0" equalAverage="0" bottom="0" percent="0" rank="0" text="" dxfId="1">
      <formula>$G11="À jour"</formula>
    </cfRule>
    <cfRule type="expression" priority="3" aboveAverage="0" equalAverage="0" bottom="0" percent="0" rank="0" text="" dxfId="4">
      <formula>$G11="Échéance proche"</formula>
    </cfRule>
    <cfRule type="expression" priority="4" aboveAverage="0" equalAverage="0" bottom="0" percent="0" rank="0" text="" dxfId="5">
      <formula>OR($G11="En retard",$G11="À planifier")</formula>
    </cfRule>
  </conditionalFormatting>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K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0" topLeftCell="C11" activePane="bottomRight" state="frozen"/>
      <selection pane="topLeft" activeCell="A1" activeCellId="0" sqref="A1"/>
      <selection pane="topRight" activeCell="C1" activeCellId="0" sqref="C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8"/>
    <col collapsed="false" customWidth="true" hidden="false" outlineLevel="0" max="3" min="3" style="0" width="32"/>
    <col collapsed="false" customWidth="true" hidden="false" outlineLevel="0" max="4" min="4" style="0" width="38"/>
    <col collapsed="false" customWidth="true" hidden="false" outlineLevel="0" max="5" min="5" style="0" width="24"/>
    <col collapsed="false" customWidth="true" hidden="false" outlineLevel="0" max="6" min="6" style="0" width="22"/>
    <col collapsed="false" customWidth="true" hidden="false" outlineLevel="0" max="7" min="7" style="0" width="13"/>
    <col collapsed="false" customWidth="true" hidden="false" outlineLevel="0" max="8" min="8" style="0" width="32"/>
    <col collapsed="false" customWidth="true" hidden="false" outlineLevel="0" max="9" min="9" style="0" width="13"/>
    <col collapsed="false" customWidth="true" hidden="false" outlineLevel="0" max="11" min="10" style="0" width="14"/>
  </cols>
  <sheetData>
    <row r="1" customFormat="false" ht="21.75" hidden="false" customHeight="true" outlineLevel="0" collapsed="false">
      <c r="A1" s="1" t="s">
        <v>65</v>
      </c>
      <c r="B1" s="2"/>
      <c r="C1" s="2"/>
      <c r="D1" s="2"/>
      <c r="E1" s="2"/>
      <c r="F1" s="2"/>
      <c r="G1" s="2"/>
      <c r="H1" s="2"/>
      <c r="I1" s="2"/>
      <c r="J1" s="2"/>
      <c r="K1" s="2"/>
    </row>
    <row r="2" customFormat="false" ht="25.5" hidden="false" customHeight="true" outlineLevel="0" collapsed="false">
      <c r="A2" s="3" t="s">
        <v>66</v>
      </c>
    </row>
    <row r="3" customFormat="false" ht="15" hidden="false" customHeight="false" outlineLevel="0" collapsed="false">
      <c r="A3" s="10" t="s">
        <v>67</v>
      </c>
    </row>
    <row r="4" customFormat="false" ht="15" hidden="false" customHeight="false" outlineLevel="0" collapsed="false">
      <c r="B4" s="11" t="s">
        <v>51</v>
      </c>
      <c r="C4" s="25" t="n">
        <f aca="true">TODAY()</f>
        <v>46316</v>
      </c>
      <c r="D4" s="13" t="s">
        <v>52</v>
      </c>
    </row>
    <row r="5" customFormat="false" ht="18" hidden="false" customHeight="true" outlineLevel="0" collapsed="false">
      <c r="B5" s="11" t="s">
        <v>68</v>
      </c>
      <c r="C5" s="12" t="n">
        <f aca="false">COUNTA(B11:B22)</f>
        <v>0</v>
      </c>
    </row>
    <row r="6" customFormat="false" ht="18" hidden="false" customHeight="true" outlineLevel="0" collapsed="false">
      <c r="B6" s="11" t="s">
        <v>69</v>
      </c>
      <c r="C6" s="12" t="n">
        <f aca="false">COUNTIF(K11:K22,"En cours")</f>
        <v>0</v>
      </c>
    </row>
    <row r="7" customFormat="false" ht="18" hidden="false" customHeight="true" outlineLevel="0" collapsed="false">
      <c r="B7" s="11" t="s">
        <v>70</v>
      </c>
      <c r="C7" s="12" t="n">
        <f aca="false">COUNTIF(K11:K22,"En retard")</f>
        <v>0</v>
      </c>
    </row>
    <row r="8" customFormat="false" ht="18" hidden="false" customHeight="true" outlineLevel="0" collapsed="false">
      <c r="B8" s="11" t="s">
        <v>71</v>
      </c>
      <c r="C8" s="12" t="n">
        <f aca="false">COUNTIF(K11:K22,"Clôturée")</f>
        <v>0</v>
      </c>
    </row>
    <row r="10" customFormat="false" ht="39.75" hidden="false" customHeight="true" outlineLevel="0" collapsed="false">
      <c r="A10" s="16" t="s">
        <v>35</v>
      </c>
      <c r="B10" s="16" t="s">
        <v>72</v>
      </c>
      <c r="C10" s="16" t="s">
        <v>73</v>
      </c>
      <c r="D10" s="16" t="s">
        <v>74</v>
      </c>
      <c r="E10" s="16" t="s">
        <v>75</v>
      </c>
      <c r="F10" s="16" t="s">
        <v>76</v>
      </c>
      <c r="G10" s="16" t="s">
        <v>60</v>
      </c>
      <c r="H10" s="16" t="s">
        <v>77</v>
      </c>
      <c r="I10" s="16" t="s">
        <v>78</v>
      </c>
      <c r="J10" s="16" t="s">
        <v>79</v>
      </c>
      <c r="K10" s="16" t="s">
        <v>61</v>
      </c>
    </row>
    <row r="11" customFormat="false" ht="30" hidden="false" customHeight="true" outlineLevel="0" collapsed="false">
      <c r="A11" s="20" t="n">
        <v>1</v>
      </c>
      <c r="B11" s="21"/>
      <c r="C11" s="21"/>
      <c r="D11" s="21"/>
      <c r="E11" s="21"/>
      <c r="F11" s="21"/>
      <c r="G11" s="26"/>
      <c r="H11" s="21"/>
      <c r="I11" s="26"/>
      <c r="J11" s="18"/>
      <c r="K11" s="29" t="str">
        <f aca="false">IF(B11="","",IF(J11="Efficace","Clôturée",IF(J11="Non efficace","À reprendre",IF(AND(G11&lt;&gt;"",G11&lt;$C$4),"En retard","En cours"))))</f>
        <v/>
      </c>
    </row>
    <row r="12" customFormat="false" ht="30" hidden="false" customHeight="true" outlineLevel="0" collapsed="false">
      <c r="A12" s="20" t="n">
        <v>2</v>
      </c>
      <c r="B12" s="21"/>
      <c r="C12" s="21"/>
      <c r="D12" s="21"/>
      <c r="E12" s="21"/>
      <c r="F12" s="21"/>
      <c r="G12" s="26"/>
      <c r="H12" s="21"/>
      <c r="I12" s="26"/>
      <c r="J12" s="18"/>
      <c r="K12" s="29" t="str">
        <f aca="false">IF(B12="","",IF(J12="Efficace","Clôturée",IF(J12="Non efficace","À reprendre",IF(AND(G12&lt;&gt;"",G12&lt;$C$4),"En retard","En cours"))))</f>
        <v/>
      </c>
    </row>
    <row r="13" customFormat="false" ht="30" hidden="false" customHeight="true" outlineLevel="0" collapsed="false">
      <c r="A13" s="20" t="n">
        <v>3</v>
      </c>
      <c r="B13" s="21"/>
      <c r="C13" s="21"/>
      <c r="D13" s="21"/>
      <c r="E13" s="21"/>
      <c r="F13" s="21"/>
      <c r="G13" s="26"/>
      <c r="H13" s="21"/>
      <c r="I13" s="26"/>
      <c r="J13" s="18"/>
      <c r="K13" s="29" t="str">
        <f aca="false">IF(B13="","",IF(J13="Efficace","Clôturée",IF(J13="Non efficace","À reprendre",IF(AND(G13&lt;&gt;"",G13&lt;$C$4),"En retard","En cours"))))</f>
        <v/>
      </c>
    </row>
    <row r="14" customFormat="false" ht="30" hidden="false" customHeight="true" outlineLevel="0" collapsed="false">
      <c r="A14" s="20" t="n">
        <v>4</v>
      </c>
      <c r="B14" s="21"/>
      <c r="C14" s="21"/>
      <c r="D14" s="21"/>
      <c r="E14" s="21"/>
      <c r="F14" s="21"/>
      <c r="G14" s="26"/>
      <c r="H14" s="21"/>
      <c r="I14" s="26"/>
      <c r="J14" s="18"/>
      <c r="K14" s="29" t="str">
        <f aca="false">IF(B14="","",IF(J14="Efficace","Clôturée",IF(J14="Non efficace","À reprendre",IF(AND(G14&lt;&gt;"",G14&lt;$C$4),"En retard","En cours"))))</f>
        <v/>
      </c>
    </row>
    <row r="15" customFormat="false" ht="30" hidden="false" customHeight="true" outlineLevel="0" collapsed="false">
      <c r="A15" s="20" t="n">
        <v>5</v>
      </c>
      <c r="B15" s="21"/>
      <c r="C15" s="21"/>
      <c r="D15" s="21"/>
      <c r="E15" s="21"/>
      <c r="F15" s="21"/>
      <c r="G15" s="26"/>
      <c r="H15" s="21"/>
      <c r="I15" s="26"/>
      <c r="J15" s="18"/>
      <c r="K15" s="29" t="str">
        <f aca="false">IF(B15="","",IF(J15="Efficace","Clôturée",IF(J15="Non efficace","À reprendre",IF(AND(G15&lt;&gt;"",G15&lt;$C$4),"En retard","En cours"))))</f>
        <v/>
      </c>
    </row>
    <row r="16" customFormat="false" ht="30" hidden="false" customHeight="true" outlineLevel="0" collapsed="false">
      <c r="A16" s="20" t="n">
        <v>6</v>
      </c>
      <c r="B16" s="21"/>
      <c r="C16" s="21"/>
      <c r="D16" s="21"/>
      <c r="E16" s="21"/>
      <c r="F16" s="21"/>
      <c r="G16" s="26"/>
      <c r="H16" s="21"/>
      <c r="I16" s="26"/>
      <c r="J16" s="18"/>
      <c r="K16" s="29" t="str">
        <f aca="false">IF(B16="","",IF(J16="Efficace","Clôturée",IF(J16="Non efficace","À reprendre",IF(AND(G16&lt;&gt;"",G16&lt;$C$4),"En retard","En cours"))))</f>
        <v/>
      </c>
    </row>
    <row r="17" customFormat="false" ht="30" hidden="false" customHeight="true" outlineLevel="0" collapsed="false">
      <c r="A17" s="20" t="n">
        <v>7</v>
      </c>
      <c r="B17" s="21"/>
      <c r="C17" s="21"/>
      <c r="D17" s="21"/>
      <c r="E17" s="21"/>
      <c r="F17" s="21"/>
      <c r="G17" s="26"/>
      <c r="H17" s="21"/>
      <c r="I17" s="26"/>
      <c r="J17" s="18"/>
      <c r="K17" s="29" t="str">
        <f aca="false">IF(B17="","",IF(J17="Efficace","Clôturée",IF(J17="Non efficace","À reprendre",IF(AND(G17&lt;&gt;"",G17&lt;$C$4),"En retard","En cours"))))</f>
        <v/>
      </c>
    </row>
    <row r="18" customFormat="false" ht="30" hidden="false" customHeight="true" outlineLevel="0" collapsed="false">
      <c r="A18" s="20" t="n">
        <v>8</v>
      </c>
      <c r="B18" s="21"/>
      <c r="C18" s="21"/>
      <c r="D18" s="21"/>
      <c r="E18" s="21"/>
      <c r="F18" s="21"/>
      <c r="G18" s="26"/>
      <c r="H18" s="21"/>
      <c r="I18" s="26"/>
      <c r="J18" s="18"/>
      <c r="K18" s="29" t="str">
        <f aca="false">IF(B18="","",IF(J18="Efficace","Clôturée",IF(J18="Non efficace","À reprendre",IF(AND(G18&lt;&gt;"",G18&lt;$C$4),"En retard","En cours"))))</f>
        <v/>
      </c>
    </row>
    <row r="19" customFormat="false" ht="30" hidden="false" customHeight="true" outlineLevel="0" collapsed="false">
      <c r="A19" s="20" t="n">
        <v>9</v>
      </c>
      <c r="B19" s="21"/>
      <c r="C19" s="21"/>
      <c r="D19" s="21"/>
      <c r="E19" s="21"/>
      <c r="F19" s="21"/>
      <c r="G19" s="26"/>
      <c r="H19" s="21"/>
      <c r="I19" s="26"/>
      <c r="J19" s="18"/>
      <c r="K19" s="29" t="str">
        <f aca="false">IF(B19="","",IF(J19="Efficace","Clôturée",IF(J19="Non efficace","À reprendre",IF(AND(G19&lt;&gt;"",G19&lt;$C$4),"En retard","En cours"))))</f>
        <v/>
      </c>
    </row>
    <row r="20" customFormat="false" ht="30" hidden="false" customHeight="true" outlineLevel="0" collapsed="false">
      <c r="A20" s="20" t="n">
        <v>10</v>
      </c>
      <c r="B20" s="21"/>
      <c r="C20" s="21"/>
      <c r="D20" s="21"/>
      <c r="E20" s="21"/>
      <c r="F20" s="21"/>
      <c r="G20" s="26"/>
      <c r="H20" s="21"/>
      <c r="I20" s="26"/>
      <c r="J20" s="18"/>
      <c r="K20" s="29" t="str">
        <f aca="false">IF(B20="","",IF(J20="Efficace","Clôturée",IF(J20="Non efficace","À reprendre",IF(AND(G20&lt;&gt;"",G20&lt;$C$4),"En retard","En cours"))))</f>
        <v/>
      </c>
    </row>
    <row r="21" customFormat="false" ht="30" hidden="false" customHeight="true" outlineLevel="0" collapsed="false">
      <c r="A21" s="20" t="n">
        <v>11</v>
      </c>
      <c r="B21" s="21"/>
      <c r="C21" s="21"/>
      <c r="D21" s="21"/>
      <c r="E21" s="21"/>
      <c r="F21" s="21"/>
      <c r="G21" s="26"/>
      <c r="H21" s="21"/>
      <c r="I21" s="26"/>
      <c r="J21" s="18"/>
      <c r="K21" s="29" t="str">
        <f aca="false">IF(B21="","",IF(J21="Efficace","Clôturée",IF(J21="Non efficace","À reprendre",IF(AND(G21&lt;&gt;"",G21&lt;$C$4),"En retard","En cours"))))</f>
        <v/>
      </c>
    </row>
    <row r="22" customFormat="false" ht="30" hidden="false" customHeight="true" outlineLevel="0" collapsed="false">
      <c r="A22" s="20" t="n">
        <v>12</v>
      </c>
      <c r="B22" s="21"/>
      <c r="C22" s="21"/>
      <c r="D22" s="21"/>
      <c r="E22" s="21"/>
      <c r="F22" s="21"/>
      <c r="G22" s="26"/>
      <c r="H22" s="21"/>
      <c r="I22" s="26"/>
      <c r="J22" s="18"/>
      <c r="K22" s="29" t="str">
        <f aca="false">IF(B22="","",IF(J22="Efficace","Clôturée",IF(J22="Non efficace","À reprendre",IF(AND(G22&lt;&gt;"",G22&lt;$C$4),"En retard","En cours"))))</f>
        <v/>
      </c>
    </row>
  </sheetData>
  <conditionalFormatting sqref="K11:K22">
    <cfRule type="expression" priority="2" aboveAverage="0" equalAverage="0" bottom="0" percent="0" rank="0" text="" dxfId="1">
      <formula>$K11="Clôturée"</formula>
    </cfRule>
    <cfRule type="expression" priority="3" aboveAverage="0" equalAverage="0" bottom="0" percent="0" rank="0" text="" dxfId="4">
      <formula>$K11="En cours"</formula>
    </cfRule>
    <cfRule type="expression" priority="4" aboveAverage="0" equalAverage="0" bottom="0" percent="0" rank="0" text="" dxfId="5">
      <formula>OR($K11="En retard",$K11="À reprendre")</formula>
    </cfRule>
  </conditionalFormatting>
  <dataValidations count="2">
    <dataValidation allowBlank="true" errorStyle="stop" operator="between" showDropDown="false" showErrorMessage="false" showInputMessage="false" sqref="E11:E22" type="list">
      <formula1>Listes!$A$4:$A$9</formula1>
      <formula2>0</formula2>
    </dataValidation>
    <dataValidation allowBlank="true" errorStyle="stop" operator="between" showDropDown="false" showErrorMessage="false" showInputMessage="false" sqref="J11:J22" type="list">
      <formula1>Listes!$B$4:$B$5</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J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10" topLeftCell="D11" activePane="bottomRight" state="frozen"/>
      <selection pane="topLeft" activeCell="A1" activeCellId="0" sqref="A1"/>
      <selection pane="topRight" activeCell="D1" activeCellId="0" sqref="D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26"/>
    <col collapsed="false" customWidth="true" hidden="false" outlineLevel="0" max="9" min="4" style="0" width="14"/>
    <col collapsed="false" customWidth="true" hidden="false" outlineLevel="0" max="10" min="10" style="0" width="34"/>
  </cols>
  <sheetData>
    <row r="1" customFormat="false" ht="21.75" hidden="false" customHeight="true" outlineLevel="0" collapsed="false">
      <c r="A1" s="1" t="s">
        <v>0</v>
      </c>
      <c r="B1" s="2"/>
      <c r="C1" s="2"/>
      <c r="D1" s="2"/>
      <c r="E1" s="2"/>
      <c r="F1" s="2"/>
      <c r="G1" s="2"/>
      <c r="H1" s="2"/>
      <c r="I1" s="2"/>
      <c r="J1" s="2"/>
    </row>
    <row r="2" customFormat="false" ht="25.5" hidden="false" customHeight="true" outlineLevel="0" collapsed="false">
      <c r="A2" s="3" t="s">
        <v>80</v>
      </c>
    </row>
    <row r="3" customFormat="false" ht="15" hidden="false" customHeight="false" outlineLevel="0" collapsed="false">
      <c r="A3" s="10" t="s">
        <v>81</v>
      </c>
    </row>
    <row r="4" customFormat="false" ht="18" hidden="false" customHeight="true" outlineLevel="0" collapsed="false">
      <c r="B4" s="11" t="s">
        <v>28</v>
      </c>
      <c r="C4" s="12" t="n">
        <f aca="false">COUNTA(B11:B16)</f>
        <v>6</v>
      </c>
    </row>
    <row r="5" customFormat="false" ht="18" hidden="false" customHeight="true" outlineLevel="0" collapsed="false">
      <c r="B5" s="11" t="s">
        <v>29</v>
      </c>
      <c r="C5" s="12" t="n">
        <f aca="false">COUNTA(D9:H9)</f>
        <v>5</v>
      </c>
    </row>
    <row r="6" customFormat="false" ht="18" hidden="false" customHeight="true" outlineLevel="0" collapsed="false">
      <c r="B6" s="11" t="s">
        <v>30</v>
      </c>
      <c r="C6" s="12" t="n">
        <f aca="false">COUNTIF(D18:H18,"À sécuriser")</f>
        <v>1</v>
      </c>
    </row>
    <row r="7" customFormat="false" ht="15" hidden="false" customHeight="false" outlineLevel="0" collapsed="false">
      <c r="B7" s="13" t="s">
        <v>31</v>
      </c>
    </row>
    <row r="8" customFormat="false" ht="19.5" hidden="false" customHeight="true" outlineLevel="0" collapsed="false">
      <c r="A8" s="14" t="s">
        <v>32</v>
      </c>
      <c r="B8" s="14"/>
      <c r="C8" s="14"/>
      <c r="D8" s="15" t="s">
        <v>33</v>
      </c>
      <c r="E8" s="15"/>
      <c r="F8" s="15"/>
      <c r="G8" s="15"/>
      <c r="H8" s="15"/>
      <c r="I8" s="14" t="s">
        <v>34</v>
      </c>
      <c r="J8" s="14"/>
    </row>
    <row r="9" customFormat="false" ht="39.75" hidden="false" customHeight="true" outlineLevel="0" collapsed="false">
      <c r="A9" s="16" t="s">
        <v>35</v>
      </c>
      <c r="B9" s="16" t="s">
        <v>36</v>
      </c>
      <c r="C9" s="16" t="s">
        <v>37</v>
      </c>
      <c r="D9" s="17" t="s">
        <v>82</v>
      </c>
      <c r="E9" s="17" t="s">
        <v>83</v>
      </c>
      <c r="F9" s="17" t="s">
        <v>84</v>
      </c>
      <c r="G9" s="17" t="s">
        <v>85</v>
      </c>
      <c r="H9" s="17" t="s">
        <v>86</v>
      </c>
      <c r="I9" s="16" t="s">
        <v>38</v>
      </c>
      <c r="J9" s="16" t="s">
        <v>39</v>
      </c>
    </row>
    <row r="10" customFormat="false" ht="19.5" hidden="false" customHeight="true" outlineLevel="0" collapsed="false">
      <c r="A10" s="11" t="s">
        <v>40</v>
      </c>
      <c r="B10" s="11"/>
      <c r="C10" s="11"/>
      <c r="D10" s="18" t="s">
        <v>87</v>
      </c>
      <c r="E10" s="18" t="s">
        <v>87</v>
      </c>
      <c r="F10" s="18" t="s">
        <v>87</v>
      </c>
      <c r="G10" s="18" t="s">
        <v>87</v>
      </c>
      <c r="H10" s="18" t="s">
        <v>88</v>
      </c>
      <c r="I10" s="19"/>
      <c r="J10" s="19"/>
    </row>
    <row r="11" customFormat="false" ht="21.75" hidden="false" customHeight="true" outlineLevel="0" collapsed="false">
      <c r="A11" s="20" t="n">
        <v>1</v>
      </c>
      <c r="B11" s="21" t="s">
        <v>89</v>
      </c>
      <c r="C11" s="21" t="s">
        <v>90</v>
      </c>
      <c r="D11" s="22" t="n">
        <v>3</v>
      </c>
      <c r="E11" s="22" t="n">
        <v>2</v>
      </c>
      <c r="F11" s="22" t="n">
        <v>1</v>
      </c>
      <c r="G11" s="22" t="n">
        <v>3</v>
      </c>
      <c r="H11" s="22" t="n">
        <v>0</v>
      </c>
      <c r="I11" s="12" t="n">
        <f aca="false">IF(B11="","",COUNTIF(D11:H11,"&gt;=2"))</f>
        <v>3</v>
      </c>
      <c r="J11" s="21"/>
    </row>
    <row r="12" customFormat="false" ht="21.75" hidden="false" customHeight="true" outlineLevel="0" collapsed="false">
      <c r="A12" s="20" t="n">
        <v>2</v>
      </c>
      <c r="B12" s="21" t="s">
        <v>91</v>
      </c>
      <c r="C12" s="21" t="s">
        <v>92</v>
      </c>
      <c r="D12" s="22" t="n">
        <v>2</v>
      </c>
      <c r="E12" s="22" t="n">
        <v>3</v>
      </c>
      <c r="F12" s="22" t="n">
        <v>0</v>
      </c>
      <c r="G12" s="22" t="n">
        <v>2</v>
      </c>
      <c r="H12" s="22" t="n">
        <v>0</v>
      </c>
      <c r="I12" s="12" t="n">
        <f aca="false">IF(B12="","",COUNTIF(D12:H12,"&gt;=2"))</f>
        <v>3</v>
      </c>
      <c r="J12" s="21"/>
    </row>
    <row r="13" customFormat="false" ht="21.75" hidden="false" customHeight="true" outlineLevel="0" collapsed="false">
      <c r="A13" s="20" t="n">
        <v>3</v>
      </c>
      <c r="B13" s="21" t="s">
        <v>93</v>
      </c>
      <c r="C13" s="21" t="s">
        <v>94</v>
      </c>
      <c r="D13" s="22" t="n">
        <v>2</v>
      </c>
      <c r="E13" s="22" t="n">
        <v>1</v>
      </c>
      <c r="F13" s="22" t="n">
        <v>3</v>
      </c>
      <c r="G13" s="22" t="n">
        <v>0</v>
      </c>
      <c r="H13" s="22" t="n">
        <v>1</v>
      </c>
      <c r="I13" s="12" t="n">
        <f aca="false">IF(B13="","",COUNTIF(D13:H13,"&gt;=2"))</f>
        <v>2</v>
      </c>
      <c r="J13" s="21" t="s">
        <v>95</v>
      </c>
    </row>
    <row r="14" customFormat="false" ht="21.75" hidden="false" customHeight="true" outlineLevel="0" collapsed="false">
      <c r="A14" s="20" t="n">
        <v>4</v>
      </c>
      <c r="B14" s="21" t="s">
        <v>96</v>
      </c>
      <c r="C14" s="21" t="s">
        <v>97</v>
      </c>
      <c r="D14" s="22" t="n">
        <v>1</v>
      </c>
      <c r="E14" s="22" t="n">
        <v>2</v>
      </c>
      <c r="F14" s="22" t="n">
        <v>0</v>
      </c>
      <c r="G14" s="22" t="n">
        <v>0</v>
      </c>
      <c r="H14" s="22" t="n">
        <v>0</v>
      </c>
      <c r="I14" s="12" t="n">
        <f aca="false">IF(B14="","",COUNTIF(D14:H14,"&gt;=2"))</f>
        <v>1</v>
      </c>
      <c r="J14" s="21"/>
    </row>
    <row r="15" customFormat="false" ht="21.75" hidden="false" customHeight="true" outlineLevel="0" collapsed="false">
      <c r="A15" s="20" t="n">
        <v>5</v>
      </c>
      <c r="B15" s="21" t="s">
        <v>98</v>
      </c>
      <c r="C15" s="21" t="s">
        <v>99</v>
      </c>
      <c r="D15" s="22" t="n">
        <v>0</v>
      </c>
      <c r="E15" s="22" t="n">
        <v>0</v>
      </c>
      <c r="F15" s="22" t="n">
        <v>1</v>
      </c>
      <c r="G15" s="22" t="n">
        <v>0</v>
      </c>
      <c r="H15" s="22" t="n">
        <v>3</v>
      </c>
      <c r="I15" s="12" t="n">
        <f aca="false">IF(B15="","",COUNTIF(D15:H15,"&gt;=2"))</f>
        <v>1</v>
      </c>
      <c r="J15" s="21" t="s">
        <v>100</v>
      </c>
    </row>
    <row r="16" customFormat="false" ht="21.75" hidden="false" customHeight="true" outlineLevel="0" collapsed="false">
      <c r="A16" s="20" t="n">
        <v>6</v>
      </c>
      <c r="B16" s="21" t="s">
        <v>101</v>
      </c>
      <c r="C16" s="21" t="s">
        <v>102</v>
      </c>
      <c r="D16" s="22" t="n">
        <v>0</v>
      </c>
      <c r="E16" s="22" t="n">
        <v>0</v>
      </c>
      <c r="F16" s="22" t="n">
        <v>0</v>
      </c>
      <c r="G16" s="22" t="n">
        <v>0</v>
      </c>
      <c r="H16" s="22" t="n">
        <v>2</v>
      </c>
      <c r="I16" s="12" t="n">
        <f aca="false">IF(B16="","",COUNTIF(D16:H16,"&gt;=2"))</f>
        <v>1</v>
      </c>
      <c r="J16" s="21"/>
    </row>
    <row r="17" customFormat="false" ht="21.75" hidden="false" customHeight="true" outlineLevel="0" collapsed="false">
      <c r="A17" s="11" t="s">
        <v>41</v>
      </c>
      <c r="B17" s="11"/>
      <c r="C17" s="11"/>
      <c r="D17" s="12" t="n">
        <f aca="false">IF(D$9="","",COUNTIF(D11:D16,"&gt;=2"))</f>
        <v>3</v>
      </c>
      <c r="E17" s="12" t="n">
        <f aca="false">IF(E$9="","",COUNTIF(E11:E16,"&gt;=2"))</f>
        <v>3</v>
      </c>
      <c r="F17" s="12" t="n">
        <f aca="false">IF(F$9="","",COUNTIF(F11:F16,"&gt;=2"))</f>
        <v>1</v>
      </c>
      <c r="G17" s="12" t="n">
        <f aca="false">IF(G$9="","",COUNTIF(G11:G16,"&gt;=2"))</f>
        <v>2</v>
      </c>
      <c r="H17" s="12" t="n">
        <f aca="false">IF(H$9="","",COUNTIF(H11:H16,"&gt;=2"))</f>
        <v>2</v>
      </c>
      <c r="I17" s="19"/>
      <c r="J17" s="19"/>
    </row>
    <row r="18" customFormat="false" ht="21.75" hidden="false" customHeight="true" outlineLevel="0" collapsed="false">
      <c r="A18" s="11" t="s">
        <v>42</v>
      </c>
      <c r="B18" s="11"/>
      <c r="C18" s="11"/>
      <c r="D18" s="23" t="str">
        <f aca="false">IF(D$9="","",IF(D17&gt;=2,"Sécurisé",IF(D$10="Oui","À sécuriser","À surveiller")))</f>
        <v>Sécurisé</v>
      </c>
      <c r="E18" s="23" t="str">
        <f aca="false">IF(E$9="","",IF(E17&gt;=2,"Sécurisé",IF(E$10="Oui","À sécuriser","À surveiller")))</f>
        <v>Sécurisé</v>
      </c>
      <c r="F18" s="23" t="str">
        <f aca="false">IF(F$9="","",IF(F17&gt;=2,"Sécurisé",IF(F$10="Oui","À sécuriser","À surveiller")))</f>
        <v>À sécuriser</v>
      </c>
      <c r="G18" s="23" t="str">
        <f aca="false">IF(G$9="","",IF(G17&gt;=2,"Sécurisé",IF(G$10="Oui","À sécuriser","À surveiller")))</f>
        <v>Sécurisé</v>
      </c>
      <c r="H18" s="23" t="str">
        <f aca="false">IF(H$9="","",IF(H17&gt;=2,"Sécurisé",IF(H$10="Oui","À sécuriser","À surveiller")))</f>
        <v>Sécurisé</v>
      </c>
      <c r="I18" s="19"/>
      <c r="J18" s="19"/>
    </row>
    <row r="20" customFormat="false" ht="15" hidden="false" customHeight="false" outlineLevel="0" collapsed="false">
      <c r="B20" s="24" t="s">
        <v>43</v>
      </c>
    </row>
    <row r="21" customFormat="false" ht="18" hidden="false" customHeight="true" outlineLevel="0" collapsed="false">
      <c r="B21" s="19" t="s">
        <v>44</v>
      </c>
      <c r="C21" s="19"/>
    </row>
    <row r="22" customFormat="false" ht="18" hidden="false" customHeight="true" outlineLevel="0" collapsed="false">
      <c r="B22" s="19" t="s">
        <v>45</v>
      </c>
      <c r="C22" s="19"/>
    </row>
    <row r="23" customFormat="false" ht="18" hidden="false" customHeight="true" outlineLevel="0" collapsed="false">
      <c r="B23" s="19" t="s">
        <v>46</v>
      </c>
      <c r="C23" s="19"/>
    </row>
    <row r="24" customFormat="false" ht="18" hidden="false" customHeight="true" outlineLevel="0" collapsed="false">
      <c r="B24" s="19" t="s">
        <v>47</v>
      </c>
      <c r="C24" s="19"/>
    </row>
    <row r="26" customFormat="false" ht="15" hidden="false" customHeight="false" outlineLevel="0" collapsed="false">
      <c r="B26" s="13" t="s">
        <v>48</v>
      </c>
    </row>
  </sheetData>
  <mergeCells count="10">
    <mergeCell ref="A8:C8"/>
    <mergeCell ref="D8:H8"/>
    <mergeCell ref="I8:J8"/>
    <mergeCell ref="A10:C10"/>
    <mergeCell ref="A17:C17"/>
    <mergeCell ref="A18:C18"/>
    <mergeCell ref="B21:C21"/>
    <mergeCell ref="B22:C22"/>
    <mergeCell ref="B23:C23"/>
    <mergeCell ref="B24:C24"/>
  </mergeCells>
  <conditionalFormatting sqref="D11:H16">
    <cfRule type="expression" priority="2" aboveAverage="0" equalAverage="0" bottom="0" percent="0" rank="0" text="" dxfId="0">
      <formula>AND(D11&lt;&gt;"",D11=3)</formula>
    </cfRule>
    <cfRule type="expression" priority="3" aboveAverage="0" equalAverage="0" bottom="0" percent="0" rank="0" text="" dxfId="1">
      <formula>AND(D11&lt;&gt;"",D11=2)</formula>
    </cfRule>
    <cfRule type="expression" priority="4" aboveAverage="0" equalAverage="0" bottom="0" percent="0" rank="0" text="" dxfId="2">
      <formula>AND(D11&lt;&gt;"",D11=1)</formula>
    </cfRule>
  </conditionalFormatting>
  <conditionalFormatting sqref="D18:H18">
    <cfRule type="expression" priority="5" aboveAverage="0" equalAverage="0" bottom="0" percent="0" rank="0" text="" dxfId="3">
      <formula>D18="À sécuriser"</formula>
    </cfRule>
    <cfRule type="expression" priority="6" aboveAverage="0" equalAverage="0" bottom="0" percent="0" rank="0" text="" dxfId="1">
      <formula>D18="Sécurisé"</formula>
    </cfRule>
    <cfRule type="expression" priority="7" aboveAverage="0" equalAverage="0" bottom="0" percent="0" rank="0" text="" dxfId="4">
      <formula>D18="À surveiller"</formula>
    </cfRule>
  </conditionalFormatting>
  <dataValidations count="2">
    <dataValidation allowBlank="true" errorStyle="stop" operator="between" showDropDown="false" showErrorMessage="false" showInputMessage="false" sqref="D10:H10" type="list">
      <formula1>"Oui,Non"</formula1>
      <formula2>0</formula2>
    </dataValidation>
    <dataValidation allowBlank="true" errorStyle="stop" operator="between" showDropDown="false" showErrorMessage="false" showInputMessage="false" sqref="D11:H16" type="list">
      <formula1>"0,1,2,3"</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K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0" topLeftCell="C11" activePane="bottomRight" state="frozen"/>
      <selection pane="topLeft" activeCell="A1" activeCellId="0" sqref="A1"/>
      <selection pane="topRight" activeCell="C1" activeCellId="0" sqref="C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6"/>
    <col collapsed="false" customWidth="true" hidden="false" outlineLevel="0" max="3" min="3" style="0" width="38"/>
    <col collapsed="false" customWidth="true" hidden="false" outlineLevel="0" max="4" min="4" style="0" width="13"/>
    <col collapsed="false" customWidth="true" hidden="false" outlineLevel="0" max="5" min="5" style="0" width="11"/>
    <col collapsed="false" customWidth="true" hidden="false" outlineLevel="0" max="6" min="6" style="0" width="13"/>
    <col collapsed="false" customWidth="true" hidden="false" outlineLevel="0" max="7" min="7" style="0" width="16"/>
    <col collapsed="false" customWidth="true" hidden="false" outlineLevel="0" max="8" min="8" style="0" width="26"/>
    <col collapsed="false" customWidth="true" hidden="false" outlineLevel="0" max="9" min="9" style="0" width="30"/>
    <col collapsed="false" customWidth="true" hidden="false" outlineLevel="0" max="10" min="10" style="0" width="14"/>
    <col collapsed="false" customWidth="true" hidden="false" outlineLevel="0" max="11" min="11" style="0" width="42"/>
  </cols>
  <sheetData>
    <row r="1" customFormat="false" ht="21.75" hidden="false" customHeight="true" outlineLevel="0" collapsed="false">
      <c r="A1" s="1" t="s">
        <v>0</v>
      </c>
      <c r="B1" s="2"/>
      <c r="C1" s="2"/>
      <c r="D1" s="2"/>
      <c r="E1" s="2"/>
      <c r="F1" s="2"/>
      <c r="G1" s="2"/>
      <c r="H1" s="2"/>
      <c r="I1" s="2"/>
      <c r="J1" s="2"/>
      <c r="K1" s="2"/>
    </row>
    <row r="2" customFormat="false" ht="25.5" hidden="false" customHeight="true" outlineLevel="0" collapsed="false">
      <c r="A2" s="3" t="s">
        <v>103</v>
      </c>
    </row>
    <row r="3" customFormat="false" ht="15" hidden="false" customHeight="false" outlineLevel="0" collapsed="false">
      <c r="A3" s="10" t="s">
        <v>104</v>
      </c>
    </row>
    <row r="4" customFormat="false" ht="15" hidden="false" customHeight="false" outlineLevel="0" collapsed="false">
      <c r="B4" s="11" t="s">
        <v>51</v>
      </c>
      <c r="C4" s="30" t="n">
        <v>46316</v>
      </c>
      <c r="D4" s="13" t="s">
        <v>52</v>
      </c>
    </row>
    <row r="5" customFormat="false" ht="30" hidden="false" customHeight="true" outlineLevel="0" collapsed="false">
      <c r="B5" s="11" t="s">
        <v>53</v>
      </c>
      <c r="C5" s="12" t="n">
        <f aca="false">COUNTA(B11:B30)</f>
        <v>8</v>
      </c>
    </row>
    <row r="6" customFormat="false" ht="30" hidden="false" customHeight="true" outlineLevel="0" collapsed="false">
      <c r="B6" s="11" t="s">
        <v>54</v>
      </c>
      <c r="C6" s="12" t="n">
        <f aca="false">COUNTIF(G11:G30,"En retard")</f>
        <v>1</v>
      </c>
    </row>
    <row r="7" customFormat="false" ht="30" hidden="false" customHeight="true" outlineLevel="0" collapsed="false">
      <c r="B7" s="11" t="s">
        <v>55</v>
      </c>
      <c r="C7" s="12" t="n">
        <f aca="false">COUNTIF(G11:G30,"Échéance proche")</f>
        <v>2</v>
      </c>
    </row>
    <row r="8" customFormat="false" ht="30" hidden="false" customHeight="true" outlineLevel="0" collapsed="false">
      <c r="B8" s="11" t="s">
        <v>56</v>
      </c>
      <c r="C8" s="12" t="n">
        <f aca="false">COUNTIF(G11:G30,"À planifier")</f>
        <v>1</v>
      </c>
    </row>
    <row r="10" customFormat="false" ht="39.75" hidden="false" customHeight="true" outlineLevel="0" collapsed="false">
      <c r="A10" s="16" t="s">
        <v>35</v>
      </c>
      <c r="B10" s="16" t="s">
        <v>36</v>
      </c>
      <c r="C10" s="16" t="s">
        <v>57</v>
      </c>
      <c r="D10" s="16" t="s">
        <v>58</v>
      </c>
      <c r="E10" s="16" t="s">
        <v>59</v>
      </c>
      <c r="F10" s="16" t="s">
        <v>60</v>
      </c>
      <c r="G10" s="16" t="s">
        <v>61</v>
      </c>
      <c r="H10" s="16" t="s">
        <v>62</v>
      </c>
      <c r="I10" s="16" t="s">
        <v>63</v>
      </c>
      <c r="J10" s="16" t="s">
        <v>64</v>
      </c>
      <c r="K10" s="16" t="s">
        <v>39</v>
      </c>
    </row>
    <row r="11" customFormat="false" ht="18" hidden="false" customHeight="true" outlineLevel="0" collapsed="false">
      <c r="A11" s="20" t="n">
        <v>1</v>
      </c>
      <c r="B11" s="21" t="s">
        <v>89</v>
      </c>
      <c r="C11" s="21" t="s">
        <v>105</v>
      </c>
      <c r="D11" s="26" t="n">
        <v>44540</v>
      </c>
      <c r="E11" s="27" t="n">
        <v>60</v>
      </c>
      <c r="F11" s="28" t="n">
        <f aca="false">IF(OR(D11="",E11=""),"",EDATE(D11,E11))</f>
        <v>46366</v>
      </c>
      <c r="G11" s="29" t="str">
        <f aca="false">IF(B11="","",IF(D11="","À planifier",IF(F11&lt;$C$4,"En retard",IF(F11&lt;=EDATE($C$4,3),"Échéance proche","À jour"))))</f>
        <v>Échéance proche</v>
      </c>
      <c r="H11" s="21" t="s">
        <v>106</v>
      </c>
      <c r="I11" s="21" t="s">
        <v>107</v>
      </c>
      <c r="J11" s="26" t="n">
        <v>46344</v>
      </c>
      <c r="K11" s="21" t="s">
        <v>108</v>
      </c>
    </row>
    <row r="12" customFormat="false" ht="30.75" hidden="false" customHeight="true" outlineLevel="0" collapsed="false">
      <c r="A12" s="20" t="n">
        <v>2</v>
      </c>
      <c r="B12" s="21" t="s">
        <v>91</v>
      </c>
      <c r="C12" s="21" t="s">
        <v>109</v>
      </c>
      <c r="D12" s="26" t="n">
        <v>45174</v>
      </c>
      <c r="E12" s="27" t="n">
        <v>36</v>
      </c>
      <c r="F12" s="28" t="n">
        <f aca="false">IF(OR(D12="",E12=""),"",EDATE(D12,E12))</f>
        <v>46270</v>
      </c>
      <c r="G12" s="29" t="str">
        <f aca="false">IF(B12="","",IF(D12="","À planifier",IF(F12&lt;$C$4,"En retard",IF(F12&lt;=EDATE($C$4,3),"Échéance proche","À jour"))))</f>
        <v>En retard</v>
      </c>
      <c r="H12" s="21" t="s">
        <v>106</v>
      </c>
      <c r="I12" s="21" t="s">
        <v>110</v>
      </c>
      <c r="J12" s="26"/>
      <c r="K12" s="21" t="s">
        <v>111</v>
      </c>
    </row>
    <row r="13" customFormat="false" ht="30.75" hidden="false" customHeight="true" outlineLevel="0" collapsed="false">
      <c r="A13" s="20" t="n">
        <v>3</v>
      </c>
      <c r="B13" s="21" t="s">
        <v>93</v>
      </c>
      <c r="C13" s="21" t="s">
        <v>112</v>
      </c>
      <c r="D13" s="26" t="n">
        <v>45731</v>
      </c>
      <c r="E13" s="27" t="n">
        <v>24</v>
      </c>
      <c r="F13" s="28" t="n">
        <f aca="false">IF(OR(D13="",E13=""),"",EDATE(D13,E13))</f>
        <v>46461</v>
      </c>
      <c r="G13" s="29" t="str">
        <f aca="false">IF(B13="","",IF(D13="","À planifier",IF(F13&lt;$C$4,"En retard",IF(F13&lt;=EDATE($C$4,3),"Échéance proche","À jour"))))</f>
        <v>À jour</v>
      </c>
      <c r="H13" s="21" t="s">
        <v>113</v>
      </c>
      <c r="I13" s="21" t="s">
        <v>114</v>
      </c>
      <c r="J13" s="26"/>
      <c r="K13" s="21"/>
    </row>
    <row r="14" customFormat="false" ht="18" hidden="false" customHeight="true" outlineLevel="0" collapsed="false">
      <c r="A14" s="20" t="n">
        <v>4</v>
      </c>
      <c r="B14" s="21" t="s">
        <v>89</v>
      </c>
      <c r="C14" s="21" t="s">
        <v>115</v>
      </c>
      <c r="D14" s="26" t="n">
        <v>45691</v>
      </c>
      <c r="E14" s="27" t="n">
        <v>36</v>
      </c>
      <c r="F14" s="28" t="n">
        <f aca="false">IF(OR(D14="",E14=""),"",EDATE(D14,E14))</f>
        <v>46786</v>
      </c>
      <c r="G14" s="29" t="str">
        <f aca="false">IF(B14="","",IF(D14="","À planifier",IF(F14&lt;$C$4,"En retard",IF(F14&lt;=EDATE($C$4,3),"Échéance proche","À jour"))))</f>
        <v>À jour</v>
      </c>
      <c r="H14" s="21" t="s">
        <v>116</v>
      </c>
      <c r="I14" s="21" t="s">
        <v>117</v>
      </c>
      <c r="J14" s="26"/>
      <c r="K14" s="21"/>
    </row>
    <row r="15" customFormat="false" ht="18" hidden="false" customHeight="true" outlineLevel="0" collapsed="false">
      <c r="A15" s="20" t="n">
        <v>5</v>
      </c>
      <c r="B15" s="21" t="s">
        <v>98</v>
      </c>
      <c r="C15" s="21" t="s">
        <v>105</v>
      </c>
      <c r="D15" s="26" t="n">
        <v>45426</v>
      </c>
      <c r="E15" s="27" t="n">
        <v>60</v>
      </c>
      <c r="F15" s="28" t="n">
        <f aca="false">IF(OR(D15="",E15=""),"",EDATE(D15,E15))</f>
        <v>47252</v>
      </c>
      <c r="G15" s="29" t="str">
        <f aca="false">IF(B15="","",IF(D15="","À planifier",IF(F15&lt;$C$4,"En retard",IF(F15&lt;=EDATE($C$4,3),"Échéance proche","À jour"))))</f>
        <v>À jour</v>
      </c>
      <c r="H15" s="21" t="s">
        <v>106</v>
      </c>
      <c r="I15" s="21" t="s">
        <v>118</v>
      </c>
      <c r="J15" s="26"/>
      <c r="K15" s="21"/>
    </row>
    <row r="16" customFormat="false" ht="30.75" hidden="false" customHeight="true" outlineLevel="0" collapsed="false">
      <c r="A16" s="20" t="n">
        <v>6</v>
      </c>
      <c r="B16" s="21" t="s">
        <v>96</v>
      </c>
      <c r="C16" s="21" t="s">
        <v>119</v>
      </c>
      <c r="D16" s="26" t="n">
        <v>45981</v>
      </c>
      <c r="E16" s="27" t="n">
        <v>36</v>
      </c>
      <c r="F16" s="28" t="n">
        <f aca="false">IF(OR(D16="",E16=""),"",EDATE(D16,E16))</f>
        <v>47077</v>
      </c>
      <c r="G16" s="29" t="str">
        <f aca="false">IF(B16="","",IF(D16="","À planifier",IF(F16&lt;$C$4,"En retard",IF(F16&lt;=EDATE($C$4,3),"Échéance proche","À jour"))))</f>
        <v>À jour</v>
      </c>
      <c r="H16" s="21" t="s">
        <v>113</v>
      </c>
      <c r="I16" s="21" t="s">
        <v>120</v>
      </c>
      <c r="J16" s="26"/>
      <c r="K16" s="21"/>
    </row>
    <row r="17" customFormat="false" ht="18" hidden="false" customHeight="true" outlineLevel="0" collapsed="false">
      <c r="A17" s="20" t="n">
        <v>7</v>
      </c>
      <c r="B17" s="21" t="s">
        <v>101</v>
      </c>
      <c r="C17" s="21" t="s">
        <v>121</v>
      </c>
      <c r="D17" s="26" t="n">
        <v>45628</v>
      </c>
      <c r="E17" s="27" t="n">
        <v>24</v>
      </c>
      <c r="F17" s="28" t="n">
        <f aca="false">IF(OR(D17="",E17=""),"",EDATE(D17,E17))</f>
        <v>46358</v>
      </c>
      <c r="G17" s="29" t="str">
        <f aca="false">IF(B17="","",IF(D17="","À planifier",IF(F17&lt;$C$4,"En retard",IF(F17&lt;=EDATE($C$4,3),"Échéance proche","À jour"))))</f>
        <v>Échéance proche</v>
      </c>
      <c r="H17" s="21" t="s">
        <v>106</v>
      </c>
      <c r="I17" s="21" t="s">
        <v>122</v>
      </c>
      <c r="J17" s="26" t="n">
        <v>46352</v>
      </c>
      <c r="K17" s="21" t="s">
        <v>123</v>
      </c>
    </row>
    <row r="18" customFormat="false" ht="30.75" hidden="false" customHeight="true" outlineLevel="0" collapsed="false">
      <c r="A18" s="20" t="n">
        <v>8</v>
      </c>
      <c r="B18" s="21" t="s">
        <v>98</v>
      </c>
      <c r="C18" s="21" t="s">
        <v>112</v>
      </c>
      <c r="D18" s="26"/>
      <c r="E18" s="27" t="n">
        <v>24</v>
      </c>
      <c r="F18" s="28" t="str">
        <f aca="false">IF(OR(D18="",E18=""),"",EDATE(D18,E18))</f>
        <v/>
      </c>
      <c r="G18" s="29" t="str">
        <f aca="false">IF(B18="","",IF(D18="","À planifier",IF(F18&lt;$C$4,"En retard",IF(F18&lt;=EDATE($C$4,3),"Échéance proche","À jour"))))</f>
        <v>À planifier</v>
      </c>
      <c r="H18" s="21" t="s">
        <v>113</v>
      </c>
      <c r="I18" s="21"/>
      <c r="J18" s="26"/>
      <c r="K18" s="21" t="s">
        <v>124</v>
      </c>
    </row>
    <row r="19" customFormat="false" ht="30" hidden="false" customHeight="true" outlineLevel="0" collapsed="false">
      <c r="A19" s="20" t="n">
        <v>9</v>
      </c>
      <c r="B19" s="21"/>
      <c r="C19" s="21"/>
      <c r="D19" s="26"/>
      <c r="E19" s="27"/>
      <c r="F19" s="28" t="str">
        <f aca="false">IF(OR(D19="",E19=""),"",EDATE(D19,E19))</f>
        <v/>
      </c>
      <c r="G19" s="29" t="str">
        <f aca="false">IF(B19="","",IF(D19="","À planifier",IF(F19&lt;$C$4,"En retard",IF(F19&lt;=EDATE($C$4,3),"Échéance proche","À jour"))))</f>
        <v/>
      </c>
      <c r="H19" s="21"/>
      <c r="I19" s="21"/>
      <c r="J19" s="26"/>
      <c r="K19" s="21"/>
    </row>
    <row r="20" customFormat="false" ht="30" hidden="false" customHeight="true" outlineLevel="0" collapsed="false">
      <c r="A20" s="20" t="n">
        <v>10</v>
      </c>
      <c r="B20" s="21"/>
      <c r="C20" s="21"/>
      <c r="D20" s="26"/>
      <c r="E20" s="27"/>
      <c r="F20" s="28" t="str">
        <f aca="false">IF(OR(D20="",E20=""),"",EDATE(D20,E20))</f>
        <v/>
      </c>
      <c r="G20" s="29" t="str">
        <f aca="false">IF(B20="","",IF(D20="","À planifier",IF(F20&lt;$C$4,"En retard",IF(F20&lt;=EDATE($C$4,3),"Échéance proche","À jour"))))</f>
        <v/>
      </c>
      <c r="H20" s="21"/>
      <c r="I20" s="21"/>
      <c r="J20" s="26"/>
      <c r="K20" s="21"/>
    </row>
    <row r="21" customFormat="false" ht="30" hidden="false" customHeight="true" outlineLevel="0" collapsed="false">
      <c r="A21" s="20" t="n">
        <v>11</v>
      </c>
      <c r="B21" s="21"/>
      <c r="C21" s="21"/>
      <c r="D21" s="26"/>
      <c r="E21" s="27"/>
      <c r="F21" s="28" t="str">
        <f aca="false">IF(OR(D21="",E21=""),"",EDATE(D21,E21))</f>
        <v/>
      </c>
      <c r="G21" s="29" t="str">
        <f aca="false">IF(B21="","",IF(D21="","À planifier",IF(F21&lt;$C$4,"En retard",IF(F21&lt;=EDATE($C$4,3),"Échéance proche","À jour"))))</f>
        <v/>
      </c>
      <c r="H21" s="21"/>
      <c r="I21" s="21"/>
      <c r="J21" s="26"/>
      <c r="K21" s="21"/>
    </row>
    <row r="22" customFormat="false" ht="30" hidden="false" customHeight="true" outlineLevel="0" collapsed="false">
      <c r="A22" s="20" t="n">
        <v>12</v>
      </c>
      <c r="B22" s="21"/>
      <c r="C22" s="21"/>
      <c r="D22" s="26"/>
      <c r="E22" s="27"/>
      <c r="F22" s="28" t="str">
        <f aca="false">IF(OR(D22="",E22=""),"",EDATE(D22,E22))</f>
        <v/>
      </c>
      <c r="G22" s="29" t="str">
        <f aca="false">IF(B22="","",IF(D22="","À planifier",IF(F22&lt;$C$4,"En retard",IF(F22&lt;=EDATE($C$4,3),"Échéance proche","À jour"))))</f>
        <v/>
      </c>
      <c r="H22" s="21"/>
      <c r="I22" s="21"/>
      <c r="J22" s="26"/>
      <c r="K22" s="21"/>
    </row>
  </sheetData>
  <conditionalFormatting sqref="G11:G22">
    <cfRule type="expression" priority="2" aboveAverage="0" equalAverage="0" bottom="0" percent="0" rank="0" text="" dxfId="1">
      <formula>$G11="À jour"</formula>
    </cfRule>
    <cfRule type="expression" priority="3" aboveAverage="0" equalAverage="0" bottom="0" percent="0" rank="0" text="" dxfId="4">
      <formula>$G11="Échéance proche"</formula>
    </cfRule>
    <cfRule type="expression" priority="4" aboveAverage="0" equalAverage="0" bottom="0" percent="0" rank="0" text="" dxfId="5">
      <formula>OR($G11="En retard",$G11="À planifier")</formula>
    </cfRule>
  </conditionalFormatting>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K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0" topLeftCell="C11" activePane="bottomRight" state="frozen"/>
      <selection pane="topLeft" activeCell="A1" activeCellId="0" sqref="A1"/>
      <selection pane="topRight" activeCell="C1" activeCellId="0" sqref="C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8"/>
    <col collapsed="false" customWidth="true" hidden="false" outlineLevel="0" max="3" min="3" style="0" width="32"/>
    <col collapsed="false" customWidth="true" hidden="false" outlineLevel="0" max="4" min="4" style="0" width="38"/>
    <col collapsed="false" customWidth="true" hidden="false" outlineLevel="0" max="5" min="5" style="0" width="24"/>
    <col collapsed="false" customWidth="true" hidden="false" outlineLevel="0" max="6" min="6" style="0" width="22"/>
    <col collapsed="false" customWidth="true" hidden="false" outlineLevel="0" max="7" min="7" style="0" width="13"/>
    <col collapsed="false" customWidth="true" hidden="false" outlineLevel="0" max="8" min="8" style="0" width="32"/>
    <col collapsed="false" customWidth="true" hidden="false" outlineLevel="0" max="9" min="9" style="0" width="13"/>
    <col collapsed="false" customWidth="true" hidden="false" outlineLevel="0" max="11" min="10" style="0" width="14"/>
  </cols>
  <sheetData>
    <row r="1" customFormat="false" ht="21.75" hidden="false" customHeight="true" outlineLevel="0" collapsed="false">
      <c r="A1" s="1" t="s">
        <v>65</v>
      </c>
      <c r="B1" s="2"/>
      <c r="C1" s="2"/>
      <c r="D1" s="2"/>
      <c r="E1" s="2"/>
      <c r="F1" s="2"/>
      <c r="G1" s="2"/>
      <c r="H1" s="2"/>
      <c r="I1" s="2"/>
      <c r="J1" s="2"/>
      <c r="K1" s="2"/>
    </row>
    <row r="2" customFormat="false" ht="25.5" hidden="false" customHeight="true" outlineLevel="0" collapsed="false">
      <c r="A2" s="3" t="s">
        <v>125</v>
      </c>
    </row>
    <row r="3" customFormat="false" ht="15" hidden="false" customHeight="false" outlineLevel="0" collapsed="false">
      <c r="A3" s="10" t="s">
        <v>126</v>
      </c>
    </row>
    <row r="4" customFormat="false" ht="15" hidden="false" customHeight="false" outlineLevel="0" collapsed="false">
      <c r="B4" s="11" t="s">
        <v>51</v>
      </c>
      <c r="C4" s="30" t="n">
        <v>46316</v>
      </c>
      <c r="D4" s="13" t="s">
        <v>52</v>
      </c>
    </row>
    <row r="5" customFormat="false" ht="18" hidden="false" customHeight="true" outlineLevel="0" collapsed="false">
      <c r="B5" s="11" t="s">
        <v>68</v>
      </c>
      <c r="C5" s="12" t="n">
        <f aca="false">COUNTA(B11:B22)</f>
        <v>4</v>
      </c>
    </row>
    <row r="6" customFormat="false" ht="18" hidden="false" customHeight="true" outlineLevel="0" collapsed="false">
      <c r="B6" s="11" t="s">
        <v>69</v>
      </c>
      <c r="C6" s="12" t="n">
        <f aca="false">COUNTIF(K11:K22,"En cours")</f>
        <v>2</v>
      </c>
    </row>
    <row r="7" customFormat="false" ht="18" hidden="false" customHeight="true" outlineLevel="0" collapsed="false">
      <c r="B7" s="11" t="s">
        <v>70</v>
      </c>
      <c r="C7" s="12" t="n">
        <f aca="false">COUNTIF(K11:K22,"En retard")</f>
        <v>1</v>
      </c>
    </row>
    <row r="8" customFormat="false" ht="18" hidden="false" customHeight="true" outlineLevel="0" collapsed="false">
      <c r="B8" s="11" t="s">
        <v>71</v>
      </c>
      <c r="C8" s="12" t="n">
        <f aca="false">COUNTIF(K11:K22,"Clôturée")</f>
        <v>1</v>
      </c>
    </row>
    <row r="10" customFormat="false" ht="39.75" hidden="false" customHeight="true" outlineLevel="0" collapsed="false">
      <c r="A10" s="16" t="s">
        <v>35</v>
      </c>
      <c r="B10" s="16" t="s">
        <v>72</v>
      </c>
      <c r="C10" s="16" t="s">
        <v>73</v>
      </c>
      <c r="D10" s="16" t="s">
        <v>74</v>
      </c>
      <c r="E10" s="16" t="s">
        <v>75</v>
      </c>
      <c r="F10" s="16" t="s">
        <v>76</v>
      </c>
      <c r="G10" s="16" t="s">
        <v>60</v>
      </c>
      <c r="H10" s="16" t="s">
        <v>77</v>
      </c>
      <c r="I10" s="16" t="s">
        <v>78</v>
      </c>
      <c r="J10" s="16" t="s">
        <v>79</v>
      </c>
      <c r="K10" s="16" t="s">
        <v>61</v>
      </c>
    </row>
    <row r="11" customFormat="false" ht="30.75" hidden="false" customHeight="true" outlineLevel="0" collapsed="false">
      <c r="A11" s="20" t="n">
        <v>1</v>
      </c>
      <c r="B11" s="21" t="s">
        <v>84</v>
      </c>
      <c r="C11" s="21" t="s">
        <v>127</v>
      </c>
      <c r="D11" s="21" t="s">
        <v>128</v>
      </c>
      <c r="E11" s="21" t="s">
        <v>129</v>
      </c>
      <c r="F11" s="21" t="s">
        <v>113</v>
      </c>
      <c r="G11" s="26" t="n">
        <v>46358</v>
      </c>
      <c r="H11" s="21" t="s">
        <v>130</v>
      </c>
      <c r="I11" s="26"/>
      <c r="J11" s="18"/>
      <c r="K11" s="29" t="str">
        <f aca="false">IF(B11="","",IF(J11="Efficace","Clôturée",IF(J11="Non efficace","À reprendre",IF(AND(G11&lt;&gt;"",G11&lt;$C$4),"En retard","En cours"))))</f>
        <v>En cours</v>
      </c>
    </row>
    <row r="12" customFormat="false" ht="30.75" hidden="false" customHeight="true" outlineLevel="0" collapsed="false">
      <c r="A12" s="20" t="n">
        <v>2</v>
      </c>
      <c r="B12" s="21" t="s">
        <v>131</v>
      </c>
      <c r="C12" s="21" t="s">
        <v>132</v>
      </c>
      <c r="D12" s="21" t="s">
        <v>133</v>
      </c>
      <c r="E12" s="21" t="s">
        <v>134</v>
      </c>
      <c r="F12" s="21" t="s">
        <v>116</v>
      </c>
      <c r="G12" s="26" t="n">
        <v>46344</v>
      </c>
      <c r="H12" s="21" t="s">
        <v>135</v>
      </c>
      <c r="I12" s="26"/>
      <c r="J12" s="18"/>
      <c r="K12" s="29" t="str">
        <f aca="false">IF(B12="","",IF(J12="Efficace","Clôturée",IF(J12="Non efficace","À reprendre",IF(AND(G12&lt;&gt;"",G12&lt;$C$4),"En retard","En cours"))))</f>
        <v>En cours</v>
      </c>
    </row>
    <row r="13" customFormat="false" ht="30.75" hidden="false" customHeight="true" outlineLevel="0" collapsed="false">
      <c r="A13" s="20" t="n">
        <v>3</v>
      </c>
      <c r="B13" s="21" t="s">
        <v>136</v>
      </c>
      <c r="C13" s="21" t="s">
        <v>137</v>
      </c>
      <c r="D13" s="21" t="s">
        <v>138</v>
      </c>
      <c r="E13" s="21" t="s">
        <v>134</v>
      </c>
      <c r="F13" s="21" t="s">
        <v>139</v>
      </c>
      <c r="G13" s="26" t="n">
        <v>46295</v>
      </c>
      <c r="H13" s="21" t="s">
        <v>140</v>
      </c>
      <c r="I13" s="26"/>
      <c r="J13" s="18"/>
      <c r="K13" s="29" t="str">
        <f aca="false">IF(B13="","",IF(J13="Efficace","Clôturée",IF(J13="Non efficace","À reprendre",IF(AND(G13&lt;&gt;"",G13&lt;$C$4),"En retard","En cours"))))</f>
        <v>En retard</v>
      </c>
    </row>
    <row r="14" customFormat="false" ht="30.75" hidden="false" customHeight="true" outlineLevel="0" collapsed="false">
      <c r="A14" s="20" t="n">
        <v>4</v>
      </c>
      <c r="B14" s="21" t="s">
        <v>86</v>
      </c>
      <c r="C14" s="21" t="s">
        <v>141</v>
      </c>
      <c r="D14" s="21" t="s">
        <v>142</v>
      </c>
      <c r="E14" s="21" t="s">
        <v>129</v>
      </c>
      <c r="F14" s="21" t="s">
        <v>143</v>
      </c>
      <c r="G14" s="26" t="n">
        <v>46280</v>
      </c>
      <c r="H14" s="21" t="s">
        <v>144</v>
      </c>
      <c r="I14" s="26" t="n">
        <v>46300</v>
      </c>
      <c r="J14" s="18" t="s">
        <v>145</v>
      </c>
      <c r="K14" s="29" t="str">
        <f aca="false">IF(B14="","",IF(J14="Efficace","Clôturée",IF(J14="Non efficace","À reprendre",IF(AND(G14&lt;&gt;"",G14&lt;$C$4),"En retard","En cours"))))</f>
        <v>Clôturée</v>
      </c>
    </row>
    <row r="15" customFormat="false" ht="30" hidden="false" customHeight="true" outlineLevel="0" collapsed="false">
      <c r="A15" s="20" t="n">
        <v>5</v>
      </c>
      <c r="B15" s="21"/>
      <c r="C15" s="21"/>
      <c r="D15" s="21"/>
      <c r="E15" s="21"/>
      <c r="F15" s="21"/>
      <c r="G15" s="26"/>
      <c r="H15" s="21"/>
      <c r="I15" s="26"/>
      <c r="J15" s="18"/>
      <c r="K15" s="29" t="str">
        <f aca="false">IF(B15="","",IF(J15="Efficace","Clôturée",IF(J15="Non efficace","À reprendre",IF(AND(G15&lt;&gt;"",G15&lt;$C$4),"En retard","En cours"))))</f>
        <v/>
      </c>
    </row>
    <row r="16" customFormat="false" ht="30" hidden="false" customHeight="true" outlineLevel="0" collapsed="false">
      <c r="A16" s="20" t="n">
        <v>6</v>
      </c>
      <c r="B16" s="21"/>
      <c r="C16" s="21"/>
      <c r="D16" s="21"/>
      <c r="E16" s="21"/>
      <c r="F16" s="21"/>
      <c r="G16" s="26"/>
      <c r="H16" s="21"/>
      <c r="I16" s="26"/>
      <c r="J16" s="18"/>
      <c r="K16" s="29" t="str">
        <f aca="false">IF(B16="","",IF(J16="Efficace","Clôturée",IF(J16="Non efficace","À reprendre",IF(AND(G16&lt;&gt;"",G16&lt;$C$4),"En retard","En cours"))))</f>
        <v/>
      </c>
    </row>
    <row r="17" customFormat="false" ht="30" hidden="false" customHeight="true" outlineLevel="0" collapsed="false">
      <c r="A17" s="20" t="n">
        <v>7</v>
      </c>
      <c r="B17" s="21"/>
      <c r="C17" s="21"/>
      <c r="D17" s="21"/>
      <c r="E17" s="21"/>
      <c r="F17" s="21"/>
      <c r="G17" s="26"/>
      <c r="H17" s="21"/>
      <c r="I17" s="26"/>
      <c r="J17" s="18"/>
      <c r="K17" s="29" t="str">
        <f aca="false">IF(B17="","",IF(J17="Efficace","Clôturée",IF(J17="Non efficace","À reprendre",IF(AND(G17&lt;&gt;"",G17&lt;$C$4),"En retard","En cours"))))</f>
        <v/>
      </c>
    </row>
    <row r="18" customFormat="false" ht="30" hidden="false" customHeight="true" outlineLevel="0" collapsed="false">
      <c r="A18" s="20" t="n">
        <v>8</v>
      </c>
      <c r="B18" s="21"/>
      <c r="C18" s="21"/>
      <c r="D18" s="21"/>
      <c r="E18" s="21"/>
      <c r="F18" s="21"/>
      <c r="G18" s="26"/>
      <c r="H18" s="21"/>
      <c r="I18" s="26"/>
      <c r="J18" s="18"/>
      <c r="K18" s="29" t="str">
        <f aca="false">IF(B18="","",IF(J18="Efficace","Clôturée",IF(J18="Non efficace","À reprendre",IF(AND(G18&lt;&gt;"",G18&lt;$C$4),"En retard","En cours"))))</f>
        <v/>
      </c>
    </row>
  </sheetData>
  <conditionalFormatting sqref="K11:K18">
    <cfRule type="expression" priority="2" aboveAverage="0" equalAverage="0" bottom="0" percent="0" rank="0" text="" dxfId="1">
      <formula>$K11="Clôturée"</formula>
    </cfRule>
    <cfRule type="expression" priority="3" aboveAverage="0" equalAverage="0" bottom="0" percent="0" rank="0" text="" dxfId="4">
      <formula>$K11="En cours"</formula>
    </cfRule>
    <cfRule type="expression" priority="4" aboveAverage="0" equalAverage="0" bottom="0" percent="0" rank="0" text="" dxfId="5">
      <formula>OR($K11="En retard",$K11="À reprendre")</formula>
    </cfRule>
  </conditionalFormatting>
  <dataValidations count="2">
    <dataValidation allowBlank="true" errorStyle="stop" operator="between" showDropDown="false" showErrorMessage="false" showInputMessage="false" sqref="E11:E18" type="list">
      <formula1>Listes!$A$4:$A$9</formula1>
      <formula2>0</formula2>
    </dataValidation>
    <dataValidation allowBlank="true" errorStyle="stop" operator="between" showDropDown="false" showErrorMessage="false" showInputMessage="false" sqref="J11:J18" type="list">
      <formula1>Listes!$B$4:$B$5</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F5850"/>
    <pageSetUpPr fitToPage="true"/>
  </sheetPr>
  <dimension ref="A1:C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0" width="34"/>
  </cols>
  <sheetData>
    <row r="1" customFormat="false" ht="21.75" hidden="false" customHeight="true" outlineLevel="0" collapsed="false">
      <c r="A1" s="1" t="s">
        <v>146</v>
      </c>
      <c r="B1" s="2"/>
      <c r="C1" s="2"/>
    </row>
    <row r="2" customFormat="false" ht="15" hidden="false" customHeight="false" outlineLevel="0" collapsed="false">
      <c r="A2" s="13" t="s">
        <v>147</v>
      </c>
    </row>
    <row r="3" customFormat="false" ht="15" hidden="false" customHeight="false" outlineLevel="0" collapsed="false">
      <c r="A3" s="16" t="s">
        <v>75</v>
      </c>
      <c r="B3" s="16" t="s">
        <v>79</v>
      </c>
    </row>
    <row r="4" customFormat="false" ht="15" hidden="false" customHeight="false" outlineLevel="0" collapsed="false">
      <c r="A4" s="21" t="s">
        <v>129</v>
      </c>
      <c r="B4" s="21" t="s">
        <v>145</v>
      </c>
    </row>
    <row r="5" customFormat="false" ht="15" hidden="false" customHeight="false" outlineLevel="0" collapsed="false">
      <c r="A5" s="21" t="s">
        <v>134</v>
      </c>
      <c r="B5" s="21" t="s">
        <v>148</v>
      </c>
    </row>
    <row r="6" customFormat="false" ht="15" hidden="false" customHeight="false" outlineLevel="0" collapsed="false">
      <c r="A6" s="21" t="s">
        <v>149</v>
      </c>
    </row>
    <row r="7" customFormat="false" ht="15" hidden="false" customHeight="false" outlineLevel="0" collapsed="false">
      <c r="A7" s="21" t="s">
        <v>150</v>
      </c>
    </row>
    <row r="8" customFormat="false" ht="15" hidden="false" customHeight="false" outlineLevel="0" collapsed="false">
      <c r="A8" s="21" t="s">
        <v>151</v>
      </c>
    </row>
    <row r="9" customFormat="false" ht="15" hidden="false" customHeight="false" outlineLevel="0" collapsed="false">
      <c r="A9" s="21" t="s">
        <v>152</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2026-10-21T15:34:15Z</dcterms:created>
  <dc:creator>openpyxl</dc:creator>
  <dc:description/>
  <dc:language>en-US</dc:language>
  <cp:lastModifiedBy/>
  <dcterms:modified xsi:type="dcterms:W3CDTF">2026-10-21T15:34:15Z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