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Inventaire" sheetId="2" state="visible" r:id="rId4"/>
    <sheet name="Analyse d’impact" sheetId="3" state="visible" r:id="rId5"/>
    <sheet name="Exemple inventaire" sheetId="4" state="visible" r:id="rId6"/>
    <sheet name="Exemple analyse d’impact" sheetId="5" state="visible" r:id="rId7"/>
    <sheet name="Listes" sheetId="6" state="visible" r:id="rId8"/>
  </sheets>
  <definedNames>
    <definedName function="false" hidden="false" localSheetId="3" name="_xlnm.Print_Titles" vbProcedure="false">'Exemple inventaire'!$11:$11</definedName>
    <definedName function="false" hidden="false" localSheetId="1" name="_xlnm.Print_Titles" vbProcedure="false">Inventaire!$11:$11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<sst xmlns="http://schemas.openxmlformats.org/spreadsheetml/2006/main" count="340" uniqueCount="197">
  <si>
    <t xml:space="preserve">K-li-T · Modèle ISO 9001:2026 · Paragraphe 7.1.5</t>
  </si>
  <si>
    <t xml:space="preserve">Inventaire et planning des moyens de mesure, analyse d’impact</t>
  </si>
  <si>
    <t xml:space="preserve">Ce classeur vous aide à recenser les moyens de surveillance et de mesure qui servent à décider de la conformité (7.1.5), à planifier leur étalonnage ou leur vérification, à les identifier, et à analyser l’impact quand un moyen s’avère inadapté. Les deux feuilles remplies sont les informations documentées qui prouvent l’adéquation des moyens.</t>
  </si>
  <si>
    <t xml:space="preserve">Mode d’emploi</t>
  </si>
  <si>
    <t xml:space="preserve">1.  Inventorier. Dans « Inventaire », une ligne par moyen : désignation, identifiant gravé ou étiqueté, emplacement, catégorie, caractéristique contrôlée, niveau de maîtrise (étalonné par un laboratoire, vérifié en interne, indication seulement).</t>
  </si>
  <si>
    <t xml:space="preserve">2.  Planifier. Renseignez la périodicité en mois et la date du dernier étalonnage ou de la dernière vérification : la prochaine échéance et l’état (à jour, à préparer, en retard, à planifier) se calculent.</t>
  </si>
  <si>
    <t xml:space="preserve">3.  Tracer. Notez la référence utilisée (étalon, raccordement) et la preuve (certificat, fiche de vérification). Les moyens à usage indicatif portent l’étiquette « indication seulement » et ne servent jamais à accepter un produit.</t>
  </si>
  <si>
    <t xml:space="preserve">4.  Analyser. Si un moyen est jugé inadapté, ouvrez une copie de « Analyse d’impact » : période concernée, lots mesurés, pièces à recontrôler, décision, sort du moyen.</t>
  </si>
  <si>
    <t xml:space="preserve">5.  Réviser. Après chaque étalonnage, ajustez la périodicité avec la preuve : allongée si le moyen est stable, raccourcie s’il a dérivé. Datez la décision dans la remarque.</t>
  </si>
  <si>
    <t xml:space="preserve">Ce que la norme demande et ce qu’elle ne demande pas</t>
  </si>
  <si>
    <t xml:space="preserve">Elle demande des moyens adaptés et maintenus, des informations documentées appropriées comme preuve de leur adéquation et, lorsque la traçabilité des mesures est requise ou jugée essentielle, un étalonnage ou une vérification à intervalles spécifiés ou avant l’utilisation, avec une identification et une protection. Elle ne fixe aucune durée : la périodicité est la vôtre, selon l’usage, les risques et l’historique.</t>
  </si>
  <si>
    <t xml:space="preserve">Code couleur</t>
  </si>
  <si>
    <t xml:space="preserve">Cellule blanche : à remplir.</t>
  </si>
  <si>
    <t xml:space="preserve">Cellule verte : calculée automatiquement, ne pas modifier.</t>
  </si>
  <si>
    <t xml:space="preserve">Cellule crème : libellé ou rappel de la norme.</t>
  </si>
  <si>
    <t xml:space="preserve">Contenu du fichier</t>
  </si>
  <si>
    <t xml:space="preserve">•  Inventaire : 30 lignes avec échéance et état calculés, compteurs d’échéances dépassées.</t>
  </si>
  <si>
    <t xml:space="preserve">•  Analyse d’impact : fiche d’un moyen inadapté, avec la liste des lots mesurés, les pièces à recontrôler et la décision.</t>
  </si>
  <si>
    <t xml:space="preserve">•  Exemple inventaire : douze moyens d’un atelier d’usinage, avec un moyen en retard, deux à préparer, un à planifier et un à usage indicatif.</t>
  </si>
  <si>
    <t xml:space="preserve">•  Exemple analyse d’impact : le micromètre MM-014 qui lit 0,008 mm trop petit, onze lots analysés, deux lots à risque.</t>
  </si>
  <si>
    <t xml:space="preserve">•  Listes : les listes déroulantes, modifiables.</t>
  </si>
  <si>
    <t xml:space="preserve">Pour aller plus loin</t>
  </si>
  <si>
    <t xml:space="preserve">L’article qui accompagne ce modèle : k-li-t.com/etalonnage-metrologie-iso-9001/</t>
  </si>
  <si>
    <t xml:space="preserve">Ce modèle s’appuie sur le texte de l’EN ISO 9001:2026 (septembre 2026), reformulé avec nos propres mots. Seul le texte officiel fait foi. Les exemples sont fictifs : ils montrent le niveau de précision utile, ils ne sont pas à recopier.</t>
  </si>
  <si>
    <t xml:space="preserve">Inventaire et planning des moyens de mesure</t>
  </si>
  <si>
    <t xml:space="preserve">Tous les moyens dont le résultat sert à accepter un produit ou à piloter un processus qui touche la conformité. L’échéance et l’état se calculent à partir de la dernière date et de la périodicité.</t>
  </si>
  <si>
    <t xml:space="preserve">Date de référence</t>
  </si>
  <si>
    <t xml:space="preserve">En blanc : date du jour. Dans l’exemple : date fixée pour que les états restent lisibles.</t>
  </si>
  <si>
    <t xml:space="preserve">Moyens inscrits</t>
  </si>
  <si>
    <t xml:space="preserve">Échéances dépassées</t>
  </si>
  <si>
    <t xml:space="preserve">À préparer (dans les 30 jours)</t>
  </si>
  <si>
    <t xml:space="preserve">À planifier (aucune date)</t>
  </si>
  <si>
    <t xml:space="preserve">Indication seulement</t>
  </si>
  <si>
    <t xml:space="preserve">1. Le moyen</t>
  </si>
  <si>
    <t xml:space="preserve">2. Usage et niveau de maîtrise</t>
  </si>
  <si>
    <t xml:space="preserve">3. Planning et état</t>
  </si>
  <si>
    <t xml:space="preserve">4. Raccordement et preuve</t>
  </si>
  <si>
    <t xml:space="preserve">N°</t>
  </si>
  <si>
    <t xml:space="preserve">Moyen de mesure</t>
  </si>
  <si>
    <t xml:space="preserve">Identifiant</t>
  </si>
  <si>
    <t xml:space="preserve">Emplacement</t>
  </si>
  <si>
    <t xml:space="preserve">Catégorie</t>
  </si>
  <si>
    <t xml:space="preserve">Usage : caractéristique contrôlée</t>
  </si>
  <si>
    <t xml:space="preserve">Niveau de maîtrise</t>
  </si>
  <si>
    <t xml:space="preserve">Périodicité (mois)</t>
  </si>
  <si>
    <t xml:space="preserve">Dernier étalonnage ou dernière vérification</t>
  </si>
  <si>
    <t xml:space="preserve">Prochaine échéance</t>
  </si>
  <si>
    <t xml:space="preserve">État</t>
  </si>
  <si>
    <t xml:space="preserve">Référence utilisée (étalon, raccordement)</t>
  </si>
  <si>
    <t xml:space="preserve">Preuve (certificat, fiche)</t>
  </si>
  <si>
    <t xml:space="preserve">Remarque</t>
  </si>
  <si>
    <t xml:space="preserve">K-li-T · Modèle ISO 9001:2026 · Paragraphe 7.1.5.2</t>
  </si>
  <si>
    <t xml:space="preserve">Fiche d’analyse d’impact d’un moyen de mesure inadapté</t>
  </si>
  <si>
    <t xml:space="preserve">Quand un moyen est jugé inadapté, on détermine si les résultats antérieurs restent valables et on agit si nécessaire. Une fiche par moyen concerné.</t>
  </si>
  <si>
    <t xml:space="preserve">1. Le moyen et l’écart</t>
  </si>
  <si>
    <t xml:space="preserve">Référence de la fiche</t>
  </si>
  <si>
    <t xml:space="preserve">Moyen concerné (identifiant, désignation)</t>
  </si>
  <si>
    <t xml:space="preserve">Écart constaté (sens et valeur)</t>
  </si>
  <si>
    <t xml:space="preserve">Caractéristique contrôlée et tolérance</t>
  </si>
  <si>
    <t xml:space="preserve">Circonstance du constat</t>
  </si>
  <si>
    <t xml:space="preserve">2. La période à analyser</t>
  </si>
  <si>
    <t xml:space="preserve">Dernière vérification ou dernier étalonnage jugé conforme</t>
  </si>
  <si>
    <t xml:space="preserve">Date du constat</t>
  </si>
  <si>
    <t xml:space="preserve">Durée de la période (jours)</t>
  </si>
  <si>
    <t xml:space="preserve">3. Les lots mesurés pendant la période</t>
  </si>
  <si>
    <t xml:space="preserve">Lots listés</t>
  </si>
  <si>
    <t xml:space="preserve">Lots à risque (valeurs proches de la limite)</t>
  </si>
  <si>
    <t xml:space="preserve">Pièces à recontrôler</t>
  </si>
  <si>
    <t xml:space="preserve">Pièces hors tolérance après recontrôle</t>
  </si>
  <si>
    <t xml:space="preserve">Pièces hors tolérance déjà livrées</t>
  </si>
  <si>
    <t xml:space="preserve">Information du client à prévoir ?</t>
  </si>
  <si>
    <t xml:space="preserve">Lot ou ordre de fabrication</t>
  </si>
  <si>
    <t xml:space="preserve">Date de mesure</t>
  </si>
  <si>
    <t xml:space="preserve">Pièces mesurées</t>
  </si>
  <si>
    <t xml:space="preserve">Caractéristique mesurée</t>
  </si>
  <si>
    <t xml:space="preserve">Valeurs lues proches de la limite ?</t>
  </si>
  <si>
    <t xml:space="preserve">Déjà livrées au client ?</t>
  </si>
  <si>
    <t xml:space="preserve">Action</t>
  </si>
  <si>
    <t xml:space="preserve">4. Décision et suite</t>
  </si>
  <si>
    <t xml:space="preserve">Actions sur les pièces</t>
  </si>
  <si>
    <t xml:space="preserve">Information du client (oui, non, sans objet)</t>
  </si>
  <si>
    <t xml:space="preserve">Sort du moyen</t>
  </si>
  <si>
    <t xml:space="preserve">Nouvelle périodicité (mois) et contrôle intermédiaire</t>
  </si>
  <si>
    <t xml:space="preserve">Cause probable de la dérive</t>
  </si>
  <si>
    <t xml:space="preserve">Fiche clôturée par, le</t>
  </si>
  <si>
    <t xml:space="preserve">Pièces jointes (références)</t>
  </si>
  <si>
    <t xml:space="preserve">Inventaire et planning des moyens de mesure (exemple fictif)</t>
  </si>
  <si>
    <t xml:space="preserve">Douze moyens d’un fabricant de pièces usinées d’une quarantaine de personnes. Date de référence fixée au 21/10/2026.</t>
  </si>
  <si>
    <t xml:space="preserve">Micromètre 0–25 mm</t>
  </si>
  <si>
    <t xml:space="preserve">MM-014</t>
  </si>
  <si>
    <t xml:space="preserve">Tournage</t>
  </si>
  <si>
    <t xml:space="preserve">Mesure dimensionnelle</t>
  </si>
  <si>
    <t xml:space="preserve">Diamètres d’arbres Ø 25 h6</t>
  </si>
  <si>
    <t xml:space="preserve">Étalonné par un laboratoire</t>
  </si>
  <si>
    <t xml:space="preserve">Cales étalons du laboratoire, raccordées</t>
  </si>
  <si>
    <t xml:space="preserve">Certificat E-2026-118</t>
  </si>
  <si>
    <t xml:space="preserve">Dérive de 0,008 mm constatée le 14/10/2026 : analyse d’impact AI-2026-004. Fréquence portée de 12 à 6 mois, contrôle interne mensuel.</t>
  </si>
  <si>
    <t xml:space="preserve">Micromètre 25–50 mm</t>
  </si>
  <si>
    <t xml:space="preserve">MM-015</t>
  </si>
  <si>
    <t xml:space="preserve">Diamètres extérieurs de 25 à 50 mm</t>
  </si>
  <si>
    <t xml:space="preserve">Certificat E-2026-031</t>
  </si>
  <si>
    <t xml:space="preserve">Pied à coulisse 150 mm</t>
  </si>
  <si>
    <t xml:space="preserve">PC-007</t>
  </si>
  <si>
    <t xml:space="preserve">Fraisage</t>
  </si>
  <si>
    <t xml:space="preserve">Cotes courantes, tolérance ± 0,1</t>
  </si>
  <si>
    <t xml:space="preserve">Vérifié en interne</t>
  </si>
  <si>
    <t xml:space="preserve">Jeu de cales étalons CE-01</t>
  </si>
  <si>
    <t xml:space="preserve">Fiche de vérification V-2026-021</t>
  </si>
  <si>
    <t xml:space="preserve">Vérification en retard : à faire cette semaine.</t>
  </si>
  <si>
    <t xml:space="preserve">PC-008</t>
  </si>
  <si>
    <t xml:space="preserve">Contrôle final</t>
  </si>
  <si>
    <t xml:space="preserve">Fiche de vérification V-2026-027</t>
  </si>
  <si>
    <t xml:space="preserve">Comparateur à cadran 0,01</t>
  </si>
  <si>
    <t xml:space="preserve">CP-003</t>
  </si>
  <si>
    <t xml:space="preserve">Battement et planéité</t>
  </si>
  <si>
    <t xml:space="preserve">Fiche de vérification V-2025-088</t>
  </si>
  <si>
    <t xml:space="preserve">Tampon lisse H7 Ø 20</t>
  </si>
  <si>
    <t xml:space="preserve">TL-020</t>
  </si>
  <si>
    <t xml:space="preserve">Contrôle passe / ne passe pas</t>
  </si>
  <si>
    <t xml:space="preserve">Alésage Ø 20 H7 du support SA-210</t>
  </si>
  <si>
    <t xml:space="preserve">Bagues étalons BE-20</t>
  </si>
  <si>
    <t xml:space="preserve">Fiche de vérification V-2026-040</t>
  </si>
  <si>
    <t xml:space="preserve">Surveillance de l’usure du côté « entre ».</t>
  </si>
  <si>
    <t xml:space="preserve">Bague filetée M12 × 1,75</t>
  </si>
  <si>
    <t xml:space="preserve">BF-012</t>
  </si>
  <si>
    <t xml:space="preserve">Filetages M12 des axes</t>
  </si>
  <si>
    <t xml:space="preserve">Étalons de filetage du laboratoire</t>
  </si>
  <si>
    <t xml:space="preserve">Certificat E-2026-009</t>
  </si>
  <si>
    <t xml:space="preserve">Duromètre Rockwell</t>
  </si>
  <si>
    <t xml:space="preserve">DU-001</t>
  </si>
  <si>
    <t xml:space="preserve">Laboratoire</t>
  </si>
  <si>
    <t xml:space="preserve">Essais et analyses</t>
  </si>
  <si>
    <t xml:space="preserve">Dureté des pièces traitées (28 à 32 HRC)</t>
  </si>
  <si>
    <t xml:space="preserve">Blocs de dureté étalons</t>
  </si>
  <si>
    <t xml:space="preserve">Certificat E-2025-204</t>
  </si>
  <si>
    <t xml:space="preserve">Contrôle sur bloc étalon avant chaque série.</t>
  </si>
  <si>
    <t xml:space="preserve">Balance 6 kg</t>
  </si>
  <si>
    <t xml:space="preserve">BA-002</t>
  </si>
  <si>
    <t xml:space="preserve">Expédition</t>
  </si>
  <si>
    <t xml:space="preserve">Comptage de pièces par pesée</t>
  </si>
  <si>
    <t xml:space="preserve">Masses étalons de classe M1</t>
  </si>
  <si>
    <t xml:space="preserve">Certificat E-2026-044</t>
  </si>
  <si>
    <t xml:space="preserve">Thermomètre de la salle de métrologie</t>
  </si>
  <si>
    <t xml:space="preserve">TH-004</t>
  </si>
  <si>
    <t xml:space="preserve">Salle de métrologie</t>
  </si>
  <si>
    <t xml:space="preserve">Paramètres de procédé</t>
  </si>
  <si>
    <t xml:space="preserve">Température de référence (20 ± 2 °C)</t>
  </si>
  <si>
    <t xml:space="preserve">Thermomètre de référence du laboratoire</t>
  </si>
  <si>
    <t xml:space="preserve">Certificat E-2025-012</t>
  </si>
  <si>
    <t xml:space="preserve">Trois étalonnages conformes : fréquence allongée à 24 mois, décision datée du 20/01/2025.</t>
  </si>
  <si>
    <t xml:space="preserve">Afficheur de température de la machine M3</t>
  </si>
  <si>
    <t xml:space="preserve">AF-M3</t>
  </si>
  <si>
    <t xml:space="preserve">Atelier</t>
  </si>
  <si>
    <t xml:space="preserve">Moyen à usage indicatif</t>
  </si>
  <si>
    <t xml:space="preserve">Étiquette « indication seulement » : ne sert pas à accepter un produit.</t>
  </si>
  <si>
    <t xml:space="preserve">Machine à mesurer tridimensionnelle</t>
  </si>
  <si>
    <t xml:space="preserve">MMT-001</t>
  </si>
  <si>
    <t xml:space="preserve">Cotes critiques et formes</t>
  </si>
  <si>
    <t xml:space="preserve">À définir avec le laboratoire</t>
  </si>
  <si>
    <t xml:space="preserve">Installée le 12/10/2026 : première vérification à planifier.</t>
  </si>
  <si>
    <t xml:space="preserve">Fiche d’analyse d’impact d’un moyen de mesure inadapté (exemple fictif)</t>
  </si>
  <si>
    <t xml:space="preserve">Le micromètre MM-014 lit 0,008 mm trop petit : onze lots mesurés depuis la dernière vérification conforme, deux lots à risque, sept pièces hors tolérance sur 200.</t>
  </si>
  <si>
    <t xml:space="preserve">AI-2026-004</t>
  </si>
  <si>
    <t xml:space="preserve">MM-014, micromètre 0–25 mm</t>
  </si>
  <si>
    <t xml:space="preserve">Lit 0,008 mm trop petit à 25 mm : un arbre de 25,003 mm s’affiche 24,995 mm</t>
  </si>
  <si>
    <t xml:space="preserve">Diamètre d’arbres Ø 25 h6 : de 24,987 à 25,000 mm</t>
  </si>
  <si>
    <t xml:space="preserve">Étalonnage annuel par le laboratoire, certificat E-2026-118</t>
  </si>
  <si>
    <t xml:space="preserve">OF 8062</t>
  </si>
  <si>
    <t xml:space="preserve">Diamètre Ø 25 h6</t>
  </si>
  <si>
    <t xml:space="preserve">Non</t>
  </si>
  <si>
    <t xml:space="preserve">Aucune action : lecture éloignée de la limite</t>
  </si>
  <si>
    <t xml:space="preserve">OF 8068</t>
  </si>
  <si>
    <t xml:space="preserve">Aucune action</t>
  </si>
  <si>
    <t xml:space="preserve">OF 8075</t>
  </si>
  <si>
    <t xml:space="preserve">Oui</t>
  </si>
  <si>
    <t xml:space="preserve">OF 8083</t>
  </si>
  <si>
    <t xml:space="preserve">Recontrôle à 100 %, tri du stock, information du client, remplacement</t>
  </si>
  <si>
    <t xml:space="preserve">OF 8090</t>
  </si>
  <si>
    <t xml:space="preserve">OF 8098</t>
  </si>
  <si>
    <t xml:space="preserve">OF 8104</t>
  </si>
  <si>
    <t xml:space="preserve">Recontrôle à 100 %, tri du lot en stock, remplacement</t>
  </si>
  <si>
    <t xml:space="preserve">OF 8112</t>
  </si>
  <si>
    <t xml:space="preserve">OF 8117</t>
  </si>
  <si>
    <t xml:space="preserve">OF 8124</t>
  </si>
  <si>
    <t xml:space="preserve">OF 8129</t>
  </si>
  <si>
    <t xml:space="preserve">Recontrôle à 100 % des pièces des deux lots à risque ; tri du stock ; remplacement des pièces non conformes</t>
  </si>
  <si>
    <t xml:space="preserve">Oui : lot OF 8083, courrier du 15/10/2026</t>
  </si>
  <si>
    <t xml:space="preserve">Réglé puis réétalonné</t>
  </si>
  <si>
    <t xml:space="preserve">6 mois ; contrôle interne mensuel sur bague étalon</t>
  </si>
  <si>
    <t xml:space="preserve">Usage continu sur une machine, avec copeaux : usure accélérée du palpeur</t>
  </si>
  <si>
    <t xml:space="preserve">Responsable qualité, 19/10/2026</t>
  </si>
  <si>
    <t xml:space="preserve">Certificat E-2026-118 ; comptes rendus de recontrôle RC-2026-031 et RC-2026-032</t>
  </si>
  <si>
    <t xml:space="preserve">K-li-T · Listes déroulantes (modifiables)</t>
  </si>
  <si>
    <t xml:space="preserve">Ces listes alimentent les menus déroulants des autres onglets. Vous pouvez en modifier le contenu.</t>
  </si>
  <si>
    <t xml:space="preserve">Réparé puis réétalonné</t>
  </si>
  <si>
    <t xml:space="preserve">Réformé</t>
  </si>
  <si>
    <t xml:space="preserve">Maintenu avec une fréquence révisée</t>
  </si>
</sst>
</file>

<file path=xl/styles.xml><?xml version="1.0" encoding="utf-8"?>
<styleSheet xmlns="http://schemas.openxmlformats.org/spreadsheetml/2006/main">
  <numFmts count="4">
    <numFmt numFmtId="164" formatCode="General"/>
    <numFmt numFmtId="165" formatCode="dd/mm/yyyy"/>
    <numFmt numFmtId="166" formatCode="General"/>
    <numFmt numFmtId="167" formatCode="0"/>
  </numFmts>
  <fonts count="12">
    <font>
      <sz val="11"/>
      <color theme="1"/>
      <name val="Calibri"/>
      <family val="2"/>
      <charset val="1"/>
    </font>
    <font>
      <sz val="10"/>
      <name val="Arial"/>
      <family val="0"/>
    </font>
    <font>
      <sz val="10"/>
      <name val="Arial"/>
      <family val="0"/>
    </font>
    <font>
      <sz val="10"/>
      <name val="Arial"/>
      <family val="0"/>
    </font>
    <font>
      <b val="true"/>
      <sz val="10"/>
      <color rgb="FFFFFFFF"/>
      <name val="Arial"/>
      <family val="0"/>
      <charset val="1"/>
    </font>
    <font>
      <b val="true"/>
      <sz val="15"/>
      <color rgb="FF1A1816"/>
      <name val="Arial"/>
      <family val="0"/>
      <charset val="1"/>
    </font>
    <font>
      <sz val="10"/>
      <color rgb="FF1A1816"/>
      <name val="Arial"/>
      <family val="0"/>
      <charset val="1"/>
    </font>
    <font>
      <b val="true"/>
      <sz val="11"/>
      <color rgb="FFB83E24"/>
      <name val="Arial"/>
      <family val="0"/>
      <charset val="1"/>
    </font>
    <font>
      <i val="true"/>
      <sz val="9"/>
      <color rgb="FF5F5850"/>
      <name val="Arial"/>
      <family val="0"/>
      <charset val="1"/>
    </font>
    <font>
      <i val="true"/>
      <sz val="10"/>
      <color rgb="FF5F5850"/>
      <name val="Arial"/>
      <family val="0"/>
      <charset val="1"/>
    </font>
    <font>
      <b val="true"/>
      <sz val="10"/>
      <color rgb="FF1A1816"/>
      <name val="Arial"/>
      <family val="0"/>
      <charset val="1"/>
    </font>
    <font>
      <b val="true"/>
      <sz val="9"/>
      <color rgb="FFFFFFFF"/>
      <name val="Arial"/>
      <family val="0"/>
      <charset val="1"/>
    </font>
  </fonts>
  <fills count="8">
    <fill>
      <patternFill patternType="none"/>
    </fill>
    <fill>
      <patternFill patternType="gray125"/>
    </fill>
    <fill>
      <patternFill patternType="solid">
        <fgColor rgb="FFE8593C"/>
        <bgColor rgb="FFB83E24"/>
      </patternFill>
    </fill>
    <fill>
      <patternFill patternType="solid">
        <fgColor rgb="FFFFFFFF"/>
        <bgColor rgb="FFFBFAF7"/>
      </patternFill>
    </fill>
    <fill>
      <patternFill patternType="solid">
        <fgColor rgb="FFDCF1E9"/>
        <bgColor rgb="FFE6E0D6"/>
      </patternFill>
    </fill>
    <fill>
      <patternFill patternType="solid">
        <fgColor rgb="FFFBFAF7"/>
        <bgColor rgb="FFFFFFFF"/>
      </patternFill>
    </fill>
    <fill>
      <patternFill patternType="solid">
        <fgColor rgb="FF1A1816"/>
        <bgColor rgb="FF000000"/>
      </patternFill>
    </fill>
    <fill>
      <patternFill patternType="solid">
        <fgColor rgb="FF5F5850"/>
        <bgColor rgb="FF333333"/>
      </patternFill>
    </fill>
  </fills>
  <borders count="3">
    <border diagonalUp="false" diagonalDown="false">
      <left/>
      <right/>
      <top/>
      <bottom/>
      <diagonal/>
    </border>
    <border diagonalUp="false" diagonalDown="false">
      <left/>
      <right/>
      <top/>
      <bottom style="thin">
        <color rgb="FFE8593C"/>
      </bottom>
      <diagonal/>
    </border>
    <border diagonalUp="false" diagonalDown="false">
      <left style="thin">
        <color rgb="FFE6E0D6"/>
      </left>
      <right style="thin">
        <color rgb="FFE6E0D6"/>
      </right>
      <top style="thin">
        <color rgb="FFE6E0D6"/>
      </top>
      <bottom style="thin">
        <color rgb="FFE6E0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6" fillId="3" borderId="2" xfId="0" applyFont="true" applyBorder="true" applyAlignment="false" applyProtection="false">
      <alignment horizontal="general" vertical="bottom" textRotation="0" wrapText="false" indent="0" shrinkToFit="false"/>
      <protection locked="true" hidden="false"/>
    </xf>
    <xf numFmtId="164" fontId="6" fillId="4" borderId="2" xfId="0" applyFont="true" applyBorder="true" applyAlignment="false" applyProtection="false">
      <alignment horizontal="general" vertical="bottom" textRotation="0" wrapText="false" indent="0" shrinkToFit="false"/>
      <protection locked="true" hidden="false"/>
    </xf>
    <xf numFmtId="164" fontId="6" fillId="5" borderId="2"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5" borderId="2" xfId="0" applyFont="true" applyBorder="true" applyAlignment="true" applyProtection="false">
      <alignment horizontal="left" vertical="top" textRotation="0" wrapText="true" indent="0" shrinkToFit="false"/>
      <protection locked="true" hidden="false"/>
    </xf>
    <xf numFmtId="165" fontId="10" fillId="4" borderId="2" xfId="0" applyFont="true" applyBorder="true" applyAlignment="true" applyProtection="false">
      <alignment horizontal="center"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6" fontId="10" fillId="4" borderId="2" xfId="0" applyFont="true" applyBorder="true" applyAlignment="true" applyProtection="false">
      <alignment horizontal="center" vertical="top" textRotation="0" wrapText="true" indent="0" shrinkToFit="false"/>
      <protection locked="true" hidden="false"/>
    </xf>
    <xf numFmtId="164" fontId="11" fillId="6" borderId="2" xfId="0" applyFont="true" applyBorder="true" applyAlignment="true" applyProtection="false">
      <alignment horizontal="center" vertical="center" textRotation="0" wrapText="false" indent="0" shrinkToFit="false"/>
      <protection locked="true" hidden="false"/>
    </xf>
    <xf numFmtId="164" fontId="11" fillId="7" borderId="2" xfId="0" applyFont="true" applyBorder="true" applyAlignment="true" applyProtection="false">
      <alignment horizontal="center" vertical="center" textRotation="0" wrapText="false" indent="0" shrinkToFit="false"/>
      <protection locked="true" hidden="false"/>
    </xf>
    <xf numFmtId="164" fontId="11" fillId="2" borderId="2" xfId="0" applyFont="true" applyBorder="true" applyAlignment="true" applyProtection="false">
      <alignment horizontal="center" vertical="center" textRotation="0" wrapText="true" indent="0" shrinkToFit="false"/>
      <protection locked="true" hidden="false"/>
    </xf>
    <xf numFmtId="164" fontId="6" fillId="5" borderId="2" xfId="0" applyFont="true" applyBorder="true" applyAlignment="true" applyProtection="false">
      <alignment horizontal="center" vertical="top" textRotation="0" wrapText="true" indent="0" shrinkToFit="false"/>
      <protection locked="true" hidden="false"/>
    </xf>
    <xf numFmtId="164" fontId="6" fillId="3" borderId="2" xfId="0" applyFont="true" applyBorder="true" applyAlignment="true" applyProtection="false">
      <alignment horizontal="left" vertical="top" textRotation="0" wrapText="true" indent="0" shrinkToFit="false"/>
      <protection locked="true" hidden="false"/>
    </xf>
    <xf numFmtId="164" fontId="6" fillId="3" borderId="2" xfId="0" applyFont="true" applyBorder="true" applyAlignment="true" applyProtection="false">
      <alignment horizontal="center" vertical="top" textRotation="0" wrapText="true" indent="0" shrinkToFit="false"/>
      <protection locked="true" hidden="false"/>
    </xf>
    <xf numFmtId="167" fontId="6" fillId="3" borderId="2" xfId="0" applyFont="true" applyBorder="true" applyAlignment="true" applyProtection="false">
      <alignment horizontal="center" vertical="top" textRotation="0" wrapText="true" indent="0" shrinkToFit="false"/>
      <protection locked="true" hidden="false"/>
    </xf>
    <xf numFmtId="165" fontId="6" fillId="3" borderId="2" xfId="0" applyFont="true" applyBorder="true" applyAlignment="true" applyProtection="false">
      <alignment horizontal="center" vertical="top" textRotation="0" wrapText="true" indent="0" shrinkToFit="false"/>
      <protection locked="true" hidden="false"/>
    </xf>
    <xf numFmtId="165" fontId="6" fillId="4" borderId="2" xfId="0" applyFont="true" applyBorder="true" applyAlignment="true" applyProtection="false">
      <alignment horizontal="center" vertical="top" textRotation="0" wrapText="true" indent="0" shrinkToFit="false"/>
      <protection locked="true" hidden="false"/>
    </xf>
    <xf numFmtId="164" fontId="6" fillId="4" borderId="2" xfId="0" applyFont="true" applyBorder="true" applyAlignment="true" applyProtection="false">
      <alignment horizontal="center" vertical="top" textRotation="0" wrapText="true" indent="0" shrinkToFit="false"/>
      <protection locked="true" hidden="false"/>
    </xf>
    <xf numFmtId="165" fontId="6" fillId="3" borderId="2" xfId="0" applyFont="true" applyBorder="true" applyAlignment="true" applyProtection="false">
      <alignment horizontal="left" vertical="top" textRotation="0" wrapText="true" indent="0" shrinkToFit="false"/>
      <protection locked="true" hidden="false"/>
    </xf>
    <xf numFmtId="164" fontId="10" fillId="4" borderId="2" xfId="0" applyFont="true" applyBorder="true" applyAlignment="true" applyProtection="false">
      <alignment horizontal="left" vertical="top" textRotation="0" wrapText="true" indent="0" shrinkToFit="false"/>
      <protection locked="true" hidden="false"/>
    </xf>
    <xf numFmtId="165" fontId="10" fillId="3" borderId="2" xfId="0" applyFont="true" applyBorder="true" applyAlignment="true" applyProtection="false">
      <alignment horizontal="center"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color rgb="FF1A1816"/>
      </font>
      <fill>
        <patternFill>
          <bgColor rgb="FFDCF1E9"/>
        </patternFill>
      </fill>
    </dxf>
    <dxf>
      <font>
        <name val="Arial"/>
        <charset val="1"/>
        <family val="0"/>
        <color rgb="FF1A1816"/>
      </font>
      <fill>
        <patternFill>
          <bgColor rgb="FFFDEFC8"/>
        </patternFill>
      </fill>
    </dxf>
    <dxf>
      <font>
        <name val="Arial"/>
        <charset val="1"/>
        <family val="0"/>
        <b val="1"/>
        <color rgb="FFB83E24"/>
      </font>
      <fill>
        <patternFill>
          <bgColor rgb="FFFBE6DF"/>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DEFC8"/>
      <rgbColor rgb="FFDCF1E9"/>
      <rgbColor rgb="FF660066"/>
      <rgbColor rgb="FFFF8080"/>
      <rgbColor rgb="FF0066CC"/>
      <rgbColor rgb="FFE6E0D6"/>
      <rgbColor rgb="FF000080"/>
      <rgbColor rgb="FFFF00FF"/>
      <rgbColor rgb="FFFFFF00"/>
      <rgbColor rgb="FF00FFFF"/>
      <rgbColor rgb="FF800080"/>
      <rgbColor rgb="FF800000"/>
      <rgbColor rgb="FF008080"/>
      <rgbColor rgb="FF0000FF"/>
      <rgbColor rgb="FF00CCFF"/>
      <rgbColor rgb="FFFBFAF7"/>
      <rgbColor rgb="FFCCFFCC"/>
      <rgbColor rgb="FFFBE6DF"/>
      <rgbColor rgb="FF99CCFF"/>
      <rgbColor rgb="FFFF99CC"/>
      <rgbColor rgb="FFCC99FF"/>
      <rgbColor rgb="FFFFCC99"/>
      <rgbColor rgb="FF3366FF"/>
      <rgbColor rgb="FF33CCCC"/>
      <rgbColor rgb="FF99CC00"/>
      <rgbColor rgb="FFFFCC00"/>
      <rgbColor rgb="FFFF9900"/>
      <rgbColor rgb="FFE8593C"/>
      <rgbColor rgb="FF5F5850"/>
      <rgbColor rgb="FF969696"/>
      <rgbColor rgb="FF003366"/>
      <rgbColor rgb="FF1D9E75"/>
      <rgbColor rgb="FF003300"/>
      <rgbColor rgb="FF1A1816"/>
      <rgbColor rgb="FFB83E24"/>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1816"/>
    <pageSetUpPr fitToPage="true"/>
  </sheetPr>
  <dimension ref="A1:B3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2"/>
  </cols>
  <sheetData>
    <row r="1" customFormat="false" ht="21.75" hidden="false" customHeight="true" outlineLevel="0" collapsed="false">
      <c r="A1" s="1" t="s">
        <v>0</v>
      </c>
      <c r="B1" s="2"/>
    </row>
    <row r="3" customFormat="false" ht="25.5" hidden="false" customHeight="true" outlineLevel="0" collapsed="false">
      <c r="A3" s="3" t="s">
        <v>1</v>
      </c>
    </row>
    <row r="5" customFormat="false" ht="43.5" hidden="false" customHeight="true" outlineLevel="0" collapsed="false">
      <c r="B5" s="4" t="s">
        <v>2</v>
      </c>
    </row>
    <row r="7" customFormat="false" ht="19.5" hidden="false" customHeight="true" outlineLevel="0" collapsed="false">
      <c r="B7" s="5" t="s">
        <v>3</v>
      </c>
    </row>
    <row r="8" customFormat="false" ht="30" hidden="false" customHeight="true" outlineLevel="0" collapsed="false">
      <c r="B8" s="4" t="s">
        <v>4</v>
      </c>
    </row>
    <row r="9" customFormat="false" ht="30" hidden="false" customHeight="true" outlineLevel="0" collapsed="false">
      <c r="B9" s="4" t="s">
        <v>5</v>
      </c>
    </row>
    <row r="10" customFormat="false" ht="30" hidden="false" customHeight="true" outlineLevel="0" collapsed="false">
      <c r="B10" s="4" t="s">
        <v>6</v>
      </c>
    </row>
    <row r="11" customFormat="false" ht="30" hidden="false" customHeight="true" outlineLevel="0" collapsed="false">
      <c r="B11" s="4" t="s">
        <v>7</v>
      </c>
    </row>
    <row r="12" customFormat="false" ht="30" hidden="false" customHeight="true" outlineLevel="0" collapsed="false">
      <c r="B12" s="4" t="s">
        <v>8</v>
      </c>
    </row>
    <row r="14" customFormat="false" ht="19.5" hidden="false" customHeight="true" outlineLevel="0" collapsed="false">
      <c r="B14" s="5" t="s">
        <v>9</v>
      </c>
    </row>
    <row r="15" customFormat="false" ht="57" hidden="false" customHeight="true" outlineLevel="0" collapsed="false">
      <c r="B15" s="4" t="s">
        <v>10</v>
      </c>
    </row>
    <row r="17" customFormat="false" ht="19.5" hidden="false" customHeight="true" outlineLevel="0" collapsed="false">
      <c r="B17" s="5" t="s">
        <v>11</v>
      </c>
    </row>
    <row r="18" customFormat="false" ht="18" hidden="false" customHeight="true" outlineLevel="0" collapsed="false">
      <c r="B18" s="6" t="s">
        <v>12</v>
      </c>
    </row>
    <row r="19" customFormat="false" ht="18" hidden="false" customHeight="true" outlineLevel="0" collapsed="false">
      <c r="B19" s="7" t="s">
        <v>13</v>
      </c>
    </row>
    <row r="20" customFormat="false" ht="18" hidden="false" customHeight="true" outlineLevel="0" collapsed="false">
      <c r="B20" s="8" t="s">
        <v>14</v>
      </c>
    </row>
    <row r="22" customFormat="false" ht="19.5" hidden="false" customHeight="true" outlineLevel="0" collapsed="false">
      <c r="B22" s="5" t="s">
        <v>15</v>
      </c>
    </row>
    <row r="23" customFormat="false" ht="16.5" hidden="false" customHeight="true" outlineLevel="0" collapsed="false">
      <c r="B23" s="4" t="s">
        <v>16</v>
      </c>
    </row>
    <row r="24" customFormat="false" ht="16.5" hidden="false" customHeight="true" outlineLevel="0" collapsed="false">
      <c r="B24" s="4" t="s">
        <v>17</v>
      </c>
    </row>
    <row r="25" customFormat="false" ht="30" hidden="false" customHeight="true" outlineLevel="0" collapsed="false">
      <c r="B25" s="4" t="s">
        <v>18</v>
      </c>
    </row>
    <row r="26" customFormat="false" ht="16.5" hidden="false" customHeight="true" outlineLevel="0" collapsed="false">
      <c r="B26" s="4" t="s">
        <v>19</v>
      </c>
    </row>
    <row r="27" customFormat="false" ht="16.5" hidden="false" customHeight="true" outlineLevel="0" collapsed="false">
      <c r="B27" s="4" t="s">
        <v>20</v>
      </c>
    </row>
    <row r="29" customFormat="false" ht="19.5" hidden="false" customHeight="true" outlineLevel="0" collapsed="false">
      <c r="B29" s="5" t="s">
        <v>21</v>
      </c>
    </row>
    <row r="30" customFormat="false" ht="16.5" hidden="false" customHeight="true" outlineLevel="0" collapsed="false">
      <c r="B30" s="4" t="s">
        <v>22</v>
      </c>
    </row>
    <row r="32" customFormat="false" ht="30" hidden="false" customHeight="true" outlineLevel="0" collapsed="false">
      <c r="B32" s="9" t="s">
        <v>23</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N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1" topLeftCell="C12" activePane="bottomRight" state="frozen"/>
      <selection pane="topLeft" activeCell="A1" activeCellId="0" sqref="A1"/>
      <selection pane="topRight" activeCell="C1" activeCellId="0" sqref="C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6"/>
    <col collapsed="false" customWidth="true" hidden="false" outlineLevel="0" max="3" min="3" style="0" width="12"/>
    <col collapsed="false" customWidth="true" hidden="false" outlineLevel="0" max="4" min="4" style="0" width="17"/>
    <col collapsed="false" customWidth="true" hidden="false" outlineLevel="0" max="5" min="5" style="0" width="19"/>
    <col collapsed="false" customWidth="true" hidden="false" outlineLevel="0" max="6" min="6" style="0" width="28"/>
    <col collapsed="false" customWidth="true" hidden="false" outlineLevel="0" max="7" min="7" style="0" width="19"/>
    <col collapsed="false" customWidth="true" hidden="false" outlineLevel="0" max="8" min="8" style="0" width="11"/>
    <col collapsed="false" customWidth="true" hidden="false" outlineLevel="0" max="9" min="9" style="0" width="16"/>
    <col collapsed="false" customWidth="true" hidden="false" outlineLevel="0" max="10" min="10" style="0" width="13"/>
    <col collapsed="false" customWidth="true" hidden="false" outlineLevel="0" max="11" min="11" style="0" width="14"/>
    <col collapsed="false" customWidth="true" hidden="false" outlineLevel="0" max="12" min="12" style="0" width="30"/>
    <col collapsed="false" customWidth="true" hidden="false" outlineLevel="0" max="13" min="13" style="0" width="22"/>
    <col collapsed="false" customWidth="true" hidden="false" outlineLevel="0" max="14" min="14" style="0" width="40"/>
  </cols>
  <sheetData>
    <row r="1" customFormat="false" ht="21.75" hidden="false" customHeight="true" outlineLevel="0" collapsed="false">
      <c r="A1" s="1" t="s">
        <v>0</v>
      </c>
      <c r="B1" s="2"/>
      <c r="C1" s="2"/>
      <c r="D1" s="2"/>
      <c r="E1" s="2"/>
      <c r="F1" s="2"/>
      <c r="G1" s="2"/>
      <c r="H1" s="2"/>
      <c r="I1" s="2"/>
      <c r="J1" s="2"/>
      <c r="K1" s="2"/>
      <c r="L1" s="2"/>
      <c r="M1" s="2"/>
      <c r="N1" s="2"/>
    </row>
    <row r="2" customFormat="false" ht="25.5" hidden="false" customHeight="true" outlineLevel="0" collapsed="false">
      <c r="A2" s="3" t="s">
        <v>24</v>
      </c>
    </row>
    <row r="3" customFormat="false" ht="15" hidden="false" customHeight="false" outlineLevel="0" collapsed="false">
      <c r="A3" s="10" t="s">
        <v>25</v>
      </c>
    </row>
    <row r="4" customFormat="false" ht="15" hidden="false" customHeight="false" outlineLevel="0" collapsed="false">
      <c r="B4" s="11" t="s">
        <v>26</v>
      </c>
      <c r="C4" s="12" t="n">
        <f aca="true">TODAY()</f>
        <v>46316</v>
      </c>
      <c r="D4" s="13" t="s">
        <v>27</v>
      </c>
    </row>
    <row r="5" customFormat="false" ht="18" hidden="false" customHeight="true" outlineLevel="0" collapsed="false">
      <c r="B5" s="11" t="s">
        <v>28</v>
      </c>
      <c r="C5" s="14" t="n">
        <f aca="false">COUNTA(B12:B41)</f>
        <v>0</v>
      </c>
    </row>
    <row r="6" customFormat="false" ht="18" hidden="false" customHeight="true" outlineLevel="0" collapsed="false">
      <c r="B6" s="11" t="s">
        <v>29</v>
      </c>
      <c r="C6" s="14" t="n">
        <f aca="false">COUNTIF(K12:K41,"En retard")</f>
        <v>0</v>
      </c>
    </row>
    <row r="7" customFormat="false" ht="30" hidden="false" customHeight="true" outlineLevel="0" collapsed="false">
      <c r="B7" s="11" t="s">
        <v>30</v>
      </c>
      <c r="C7" s="14" t="n">
        <f aca="false">COUNTIF(K12:K41,"À préparer")</f>
        <v>0</v>
      </c>
    </row>
    <row r="8" customFormat="false" ht="18" hidden="false" customHeight="true" outlineLevel="0" collapsed="false">
      <c r="B8" s="11" t="s">
        <v>31</v>
      </c>
      <c r="C8" s="14" t="n">
        <f aca="false">COUNTIF(K12:K41,"À planifier")</f>
        <v>0</v>
      </c>
    </row>
    <row r="9" customFormat="false" ht="18" hidden="false" customHeight="true" outlineLevel="0" collapsed="false">
      <c r="B9" s="11" t="s">
        <v>32</v>
      </c>
      <c r="C9" s="14" t="n">
        <f aca="false">COUNTIF(K12:K41,"Sans échéance")</f>
        <v>0</v>
      </c>
    </row>
    <row r="10" customFormat="false" ht="19.5" hidden="false" customHeight="true" outlineLevel="0" collapsed="false">
      <c r="A10" s="15" t="s">
        <v>33</v>
      </c>
      <c r="B10" s="15"/>
      <c r="C10" s="15"/>
      <c r="D10" s="15"/>
      <c r="E10" s="16" t="s">
        <v>34</v>
      </c>
      <c r="F10" s="16"/>
      <c r="G10" s="16"/>
      <c r="H10" s="15" t="s">
        <v>35</v>
      </c>
      <c r="I10" s="15"/>
      <c r="J10" s="15"/>
      <c r="K10" s="15"/>
      <c r="L10" s="16" t="s">
        <v>36</v>
      </c>
      <c r="M10" s="16"/>
      <c r="N10" s="16"/>
    </row>
    <row r="11" customFormat="false" ht="51.75" hidden="false" customHeight="true" outlineLevel="0" collapsed="false">
      <c r="A11" s="17" t="s">
        <v>37</v>
      </c>
      <c r="B11" s="17" t="s">
        <v>38</v>
      </c>
      <c r="C11" s="17" t="s">
        <v>39</v>
      </c>
      <c r="D11" s="17" t="s">
        <v>40</v>
      </c>
      <c r="E11" s="17" t="s">
        <v>41</v>
      </c>
      <c r="F11" s="17" t="s">
        <v>42</v>
      </c>
      <c r="G11" s="17" t="s">
        <v>43</v>
      </c>
      <c r="H11" s="17" t="s">
        <v>44</v>
      </c>
      <c r="I11" s="17" t="s">
        <v>45</v>
      </c>
      <c r="J11" s="17" t="s">
        <v>46</v>
      </c>
      <c r="K11" s="17" t="s">
        <v>47</v>
      </c>
      <c r="L11" s="17" t="s">
        <v>48</v>
      </c>
      <c r="M11" s="17" t="s">
        <v>49</v>
      </c>
      <c r="N11" s="17" t="s">
        <v>50</v>
      </c>
    </row>
    <row r="12" customFormat="false" ht="30" hidden="false" customHeight="true" outlineLevel="0" collapsed="false">
      <c r="A12" s="18" t="n">
        <v>1</v>
      </c>
      <c r="B12" s="19"/>
      <c r="C12" s="20"/>
      <c r="D12" s="19"/>
      <c r="E12" s="19"/>
      <c r="F12" s="19"/>
      <c r="G12" s="19"/>
      <c r="H12" s="21"/>
      <c r="I12" s="22"/>
      <c r="J12" s="23" t="str">
        <f aca="false">IF(OR(I12="",H12=""),"",EDATE(I12,H12))</f>
        <v/>
      </c>
      <c r="K12" s="24" t="str">
        <f aca="false">IF(B12="","",IF(G12="Indication seulement","Sans échéance",IF(OR(H12="",I12=""),"À planifier",IF(J12&lt;$C$4,"En retard",IF(J12&lt;$C$4+30,"À préparer","À jour")))))</f>
        <v/>
      </c>
      <c r="L12" s="19"/>
      <c r="M12" s="19"/>
      <c r="N12" s="19"/>
    </row>
    <row r="13" customFormat="false" ht="30" hidden="false" customHeight="true" outlineLevel="0" collapsed="false">
      <c r="A13" s="18" t="n">
        <v>2</v>
      </c>
      <c r="B13" s="19"/>
      <c r="C13" s="20"/>
      <c r="D13" s="19"/>
      <c r="E13" s="19"/>
      <c r="F13" s="19"/>
      <c r="G13" s="19"/>
      <c r="H13" s="21"/>
      <c r="I13" s="22"/>
      <c r="J13" s="23" t="str">
        <f aca="false">IF(OR(I13="",H13=""),"",EDATE(I13,H13))</f>
        <v/>
      </c>
      <c r="K13" s="24" t="str">
        <f aca="false">IF(B13="","",IF(G13="Indication seulement","Sans échéance",IF(OR(H13="",I13=""),"À planifier",IF(J13&lt;$C$4,"En retard",IF(J13&lt;$C$4+30,"À préparer","À jour")))))</f>
        <v/>
      </c>
      <c r="L13" s="19"/>
      <c r="M13" s="19"/>
      <c r="N13" s="19"/>
    </row>
    <row r="14" customFormat="false" ht="30" hidden="false" customHeight="true" outlineLevel="0" collapsed="false">
      <c r="A14" s="18" t="n">
        <v>3</v>
      </c>
      <c r="B14" s="19"/>
      <c r="C14" s="20"/>
      <c r="D14" s="19"/>
      <c r="E14" s="19"/>
      <c r="F14" s="19"/>
      <c r="G14" s="19"/>
      <c r="H14" s="21"/>
      <c r="I14" s="22"/>
      <c r="J14" s="23" t="str">
        <f aca="false">IF(OR(I14="",H14=""),"",EDATE(I14,H14))</f>
        <v/>
      </c>
      <c r="K14" s="24" t="str">
        <f aca="false">IF(B14="","",IF(G14="Indication seulement","Sans échéance",IF(OR(H14="",I14=""),"À planifier",IF(J14&lt;$C$4,"En retard",IF(J14&lt;$C$4+30,"À préparer","À jour")))))</f>
        <v/>
      </c>
      <c r="L14" s="19"/>
      <c r="M14" s="19"/>
      <c r="N14" s="19"/>
    </row>
    <row r="15" customFormat="false" ht="30" hidden="false" customHeight="true" outlineLevel="0" collapsed="false">
      <c r="A15" s="18" t="n">
        <v>4</v>
      </c>
      <c r="B15" s="19"/>
      <c r="C15" s="20"/>
      <c r="D15" s="19"/>
      <c r="E15" s="19"/>
      <c r="F15" s="19"/>
      <c r="G15" s="19"/>
      <c r="H15" s="21"/>
      <c r="I15" s="22"/>
      <c r="J15" s="23" t="str">
        <f aca="false">IF(OR(I15="",H15=""),"",EDATE(I15,H15))</f>
        <v/>
      </c>
      <c r="K15" s="24" t="str">
        <f aca="false">IF(B15="","",IF(G15="Indication seulement","Sans échéance",IF(OR(H15="",I15=""),"À planifier",IF(J15&lt;$C$4,"En retard",IF(J15&lt;$C$4+30,"À préparer","À jour")))))</f>
        <v/>
      </c>
      <c r="L15" s="19"/>
      <c r="M15" s="19"/>
      <c r="N15" s="19"/>
    </row>
    <row r="16" customFormat="false" ht="30" hidden="false" customHeight="true" outlineLevel="0" collapsed="false">
      <c r="A16" s="18" t="n">
        <v>5</v>
      </c>
      <c r="B16" s="19"/>
      <c r="C16" s="20"/>
      <c r="D16" s="19"/>
      <c r="E16" s="19"/>
      <c r="F16" s="19"/>
      <c r="G16" s="19"/>
      <c r="H16" s="21"/>
      <c r="I16" s="22"/>
      <c r="J16" s="23" t="str">
        <f aca="false">IF(OR(I16="",H16=""),"",EDATE(I16,H16))</f>
        <v/>
      </c>
      <c r="K16" s="24" t="str">
        <f aca="false">IF(B16="","",IF(G16="Indication seulement","Sans échéance",IF(OR(H16="",I16=""),"À planifier",IF(J16&lt;$C$4,"En retard",IF(J16&lt;$C$4+30,"À préparer","À jour")))))</f>
        <v/>
      </c>
      <c r="L16" s="19"/>
      <c r="M16" s="19"/>
      <c r="N16" s="19"/>
    </row>
    <row r="17" customFormat="false" ht="30" hidden="false" customHeight="true" outlineLevel="0" collapsed="false">
      <c r="A17" s="18" t="n">
        <v>6</v>
      </c>
      <c r="B17" s="19"/>
      <c r="C17" s="20"/>
      <c r="D17" s="19"/>
      <c r="E17" s="19"/>
      <c r="F17" s="19"/>
      <c r="G17" s="19"/>
      <c r="H17" s="21"/>
      <c r="I17" s="22"/>
      <c r="J17" s="23" t="str">
        <f aca="false">IF(OR(I17="",H17=""),"",EDATE(I17,H17))</f>
        <v/>
      </c>
      <c r="K17" s="24" t="str">
        <f aca="false">IF(B17="","",IF(G17="Indication seulement","Sans échéance",IF(OR(H17="",I17=""),"À planifier",IF(J17&lt;$C$4,"En retard",IF(J17&lt;$C$4+30,"À préparer","À jour")))))</f>
        <v/>
      </c>
      <c r="L17" s="19"/>
      <c r="M17" s="19"/>
      <c r="N17" s="19"/>
    </row>
    <row r="18" customFormat="false" ht="30" hidden="false" customHeight="true" outlineLevel="0" collapsed="false">
      <c r="A18" s="18" t="n">
        <v>7</v>
      </c>
      <c r="B18" s="19"/>
      <c r="C18" s="20"/>
      <c r="D18" s="19"/>
      <c r="E18" s="19"/>
      <c r="F18" s="19"/>
      <c r="G18" s="19"/>
      <c r="H18" s="21"/>
      <c r="I18" s="22"/>
      <c r="J18" s="23" t="str">
        <f aca="false">IF(OR(I18="",H18=""),"",EDATE(I18,H18))</f>
        <v/>
      </c>
      <c r="K18" s="24" t="str">
        <f aca="false">IF(B18="","",IF(G18="Indication seulement","Sans échéance",IF(OR(H18="",I18=""),"À planifier",IF(J18&lt;$C$4,"En retard",IF(J18&lt;$C$4+30,"À préparer","À jour")))))</f>
        <v/>
      </c>
      <c r="L18" s="19"/>
      <c r="M18" s="19"/>
      <c r="N18" s="19"/>
    </row>
    <row r="19" customFormat="false" ht="30" hidden="false" customHeight="true" outlineLevel="0" collapsed="false">
      <c r="A19" s="18" t="n">
        <v>8</v>
      </c>
      <c r="B19" s="19"/>
      <c r="C19" s="20"/>
      <c r="D19" s="19"/>
      <c r="E19" s="19"/>
      <c r="F19" s="19"/>
      <c r="G19" s="19"/>
      <c r="H19" s="21"/>
      <c r="I19" s="22"/>
      <c r="J19" s="23" t="str">
        <f aca="false">IF(OR(I19="",H19=""),"",EDATE(I19,H19))</f>
        <v/>
      </c>
      <c r="K19" s="24" t="str">
        <f aca="false">IF(B19="","",IF(G19="Indication seulement","Sans échéance",IF(OR(H19="",I19=""),"À planifier",IF(J19&lt;$C$4,"En retard",IF(J19&lt;$C$4+30,"À préparer","À jour")))))</f>
        <v/>
      </c>
      <c r="L19" s="19"/>
      <c r="M19" s="19"/>
      <c r="N19" s="19"/>
    </row>
    <row r="20" customFormat="false" ht="30" hidden="false" customHeight="true" outlineLevel="0" collapsed="false">
      <c r="A20" s="18" t="n">
        <v>9</v>
      </c>
      <c r="B20" s="19"/>
      <c r="C20" s="20"/>
      <c r="D20" s="19"/>
      <c r="E20" s="19"/>
      <c r="F20" s="19"/>
      <c r="G20" s="19"/>
      <c r="H20" s="21"/>
      <c r="I20" s="22"/>
      <c r="J20" s="23" t="str">
        <f aca="false">IF(OR(I20="",H20=""),"",EDATE(I20,H20))</f>
        <v/>
      </c>
      <c r="K20" s="24" t="str">
        <f aca="false">IF(B20="","",IF(G20="Indication seulement","Sans échéance",IF(OR(H20="",I20=""),"À planifier",IF(J20&lt;$C$4,"En retard",IF(J20&lt;$C$4+30,"À préparer","À jour")))))</f>
        <v/>
      </c>
      <c r="L20" s="19"/>
      <c r="M20" s="19"/>
      <c r="N20" s="19"/>
    </row>
    <row r="21" customFormat="false" ht="30" hidden="false" customHeight="true" outlineLevel="0" collapsed="false">
      <c r="A21" s="18" t="n">
        <v>10</v>
      </c>
      <c r="B21" s="19"/>
      <c r="C21" s="20"/>
      <c r="D21" s="19"/>
      <c r="E21" s="19"/>
      <c r="F21" s="19"/>
      <c r="G21" s="19"/>
      <c r="H21" s="21"/>
      <c r="I21" s="22"/>
      <c r="J21" s="23" t="str">
        <f aca="false">IF(OR(I21="",H21=""),"",EDATE(I21,H21))</f>
        <v/>
      </c>
      <c r="K21" s="24" t="str">
        <f aca="false">IF(B21="","",IF(G21="Indication seulement","Sans échéance",IF(OR(H21="",I21=""),"À planifier",IF(J21&lt;$C$4,"En retard",IF(J21&lt;$C$4+30,"À préparer","À jour")))))</f>
        <v/>
      </c>
      <c r="L21" s="19"/>
      <c r="M21" s="19"/>
      <c r="N21" s="19"/>
    </row>
    <row r="22" customFormat="false" ht="30" hidden="false" customHeight="true" outlineLevel="0" collapsed="false">
      <c r="A22" s="18" t="n">
        <v>11</v>
      </c>
      <c r="B22" s="19"/>
      <c r="C22" s="20"/>
      <c r="D22" s="19"/>
      <c r="E22" s="19"/>
      <c r="F22" s="19"/>
      <c r="G22" s="19"/>
      <c r="H22" s="21"/>
      <c r="I22" s="22"/>
      <c r="J22" s="23" t="str">
        <f aca="false">IF(OR(I22="",H22=""),"",EDATE(I22,H22))</f>
        <v/>
      </c>
      <c r="K22" s="24" t="str">
        <f aca="false">IF(B22="","",IF(G22="Indication seulement","Sans échéance",IF(OR(H22="",I22=""),"À planifier",IF(J22&lt;$C$4,"En retard",IF(J22&lt;$C$4+30,"À préparer","À jour")))))</f>
        <v/>
      </c>
      <c r="L22" s="19"/>
      <c r="M22" s="19"/>
      <c r="N22" s="19"/>
    </row>
    <row r="23" customFormat="false" ht="30" hidden="false" customHeight="true" outlineLevel="0" collapsed="false">
      <c r="A23" s="18" t="n">
        <v>12</v>
      </c>
      <c r="B23" s="19"/>
      <c r="C23" s="20"/>
      <c r="D23" s="19"/>
      <c r="E23" s="19"/>
      <c r="F23" s="19"/>
      <c r="G23" s="19"/>
      <c r="H23" s="21"/>
      <c r="I23" s="22"/>
      <c r="J23" s="23" t="str">
        <f aca="false">IF(OR(I23="",H23=""),"",EDATE(I23,H23))</f>
        <v/>
      </c>
      <c r="K23" s="24" t="str">
        <f aca="false">IF(B23="","",IF(G23="Indication seulement","Sans échéance",IF(OR(H23="",I23=""),"À planifier",IF(J23&lt;$C$4,"En retard",IF(J23&lt;$C$4+30,"À préparer","À jour")))))</f>
        <v/>
      </c>
      <c r="L23" s="19"/>
      <c r="M23" s="19"/>
      <c r="N23" s="19"/>
    </row>
    <row r="24" customFormat="false" ht="30" hidden="false" customHeight="true" outlineLevel="0" collapsed="false">
      <c r="A24" s="18" t="n">
        <v>13</v>
      </c>
      <c r="B24" s="19"/>
      <c r="C24" s="20"/>
      <c r="D24" s="19"/>
      <c r="E24" s="19"/>
      <c r="F24" s="19"/>
      <c r="G24" s="19"/>
      <c r="H24" s="21"/>
      <c r="I24" s="22"/>
      <c r="J24" s="23" t="str">
        <f aca="false">IF(OR(I24="",H24=""),"",EDATE(I24,H24))</f>
        <v/>
      </c>
      <c r="K24" s="24" t="str">
        <f aca="false">IF(B24="","",IF(G24="Indication seulement","Sans échéance",IF(OR(H24="",I24=""),"À planifier",IF(J24&lt;$C$4,"En retard",IF(J24&lt;$C$4+30,"À préparer","À jour")))))</f>
        <v/>
      </c>
      <c r="L24" s="19"/>
      <c r="M24" s="19"/>
      <c r="N24" s="19"/>
    </row>
    <row r="25" customFormat="false" ht="30" hidden="false" customHeight="true" outlineLevel="0" collapsed="false">
      <c r="A25" s="18" t="n">
        <v>14</v>
      </c>
      <c r="B25" s="19"/>
      <c r="C25" s="20"/>
      <c r="D25" s="19"/>
      <c r="E25" s="19"/>
      <c r="F25" s="19"/>
      <c r="G25" s="19"/>
      <c r="H25" s="21"/>
      <c r="I25" s="22"/>
      <c r="J25" s="23" t="str">
        <f aca="false">IF(OR(I25="",H25=""),"",EDATE(I25,H25))</f>
        <v/>
      </c>
      <c r="K25" s="24" t="str">
        <f aca="false">IF(B25="","",IF(G25="Indication seulement","Sans échéance",IF(OR(H25="",I25=""),"À planifier",IF(J25&lt;$C$4,"En retard",IF(J25&lt;$C$4+30,"À préparer","À jour")))))</f>
        <v/>
      </c>
      <c r="L25" s="19"/>
      <c r="M25" s="19"/>
      <c r="N25" s="19"/>
    </row>
    <row r="26" customFormat="false" ht="30" hidden="false" customHeight="true" outlineLevel="0" collapsed="false">
      <c r="A26" s="18" t="n">
        <v>15</v>
      </c>
      <c r="B26" s="19"/>
      <c r="C26" s="20"/>
      <c r="D26" s="19"/>
      <c r="E26" s="19"/>
      <c r="F26" s="19"/>
      <c r="G26" s="19"/>
      <c r="H26" s="21"/>
      <c r="I26" s="22"/>
      <c r="J26" s="23" t="str">
        <f aca="false">IF(OR(I26="",H26=""),"",EDATE(I26,H26))</f>
        <v/>
      </c>
      <c r="K26" s="24" t="str">
        <f aca="false">IF(B26="","",IF(G26="Indication seulement","Sans échéance",IF(OR(H26="",I26=""),"À planifier",IF(J26&lt;$C$4,"En retard",IF(J26&lt;$C$4+30,"À préparer","À jour")))))</f>
        <v/>
      </c>
      <c r="L26" s="19"/>
      <c r="M26" s="19"/>
      <c r="N26" s="19"/>
    </row>
    <row r="27" customFormat="false" ht="30" hidden="false" customHeight="true" outlineLevel="0" collapsed="false">
      <c r="A27" s="18" t="n">
        <v>16</v>
      </c>
      <c r="B27" s="19"/>
      <c r="C27" s="20"/>
      <c r="D27" s="19"/>
      <c r="E27" s="19"/>
      <c r="F27" s="19"/>
      <c r="G27" s="19"/>
      <c r="H27" s="21"/>
      <c r="I27" s="22"/>
      <c r="J27" s="23" t="str">
        <f aca="false">IF(OR(I27="",H27=""),"",EDATE(I27,H27))</f>
        <v/>
      </c>
      <c r="K27" s="24" t="str">
        <f aca="false">IF(B27="","",IF(G27="Indication seulement","Sans échéance",IF(OR(H27="",I27=""),"À planifier",IF(J27&lt;$C$4,"En retard",IF(J27&lt;$C$4+30,"À préparer","À jour")))))</f>
        <v/>
      </c>
      <c r="L27" s="19"/>
      <c r="M27" s="19"/>
      <c r="N27" s="19"/>
    </row>
    <row r="28" customFormat="false" ht="30" hidden="false" customHeight="true" outlineLevel="0" collapsed="false">
      <c r="A28" s="18" t="n">
        <v>17</v>
      </c>
      <c r="B28" s="19"/>
      <c r="C28" s="20"/>
      <c r="D28" s="19"/>
      <c r="E28" s="19"/>
      <c r="F28" s="19"/>
      <c r="G28" s="19"/>
      <c r="H28" s="21"/>
      <c r="I28" s="22"/>
      <c r="J28" s="23" t="str">
        <f aca="false">IF(OR(I28="",H28=""),"",EDATE(I28,H28))</f>
        <v/>
      </c>
      <c r="K28" s="24" t="str">
        <f aca="false">IF(B28="","",IF(G28="Indication seulement","Sans échéance",IF(OR(H28="",I28=""),"À planifier",IF(J28&lt;$C$4,"En retard",IF(J28&lt;$C$4+30,"À préparer","À jour")))))</f>
        <v/>
      </c>
      <c r="L28" s="19"/>
      <c r="M28" s="19"/>
      <c r="N28" s="19"/>
    </row>
    <row r="29" customFormat="false" ht="30" hidden="false" customHeight="true" outlineLevel="0" collapsed="false">
      <c r="A29" s="18" t="n">
        <v>18</v>
      </c>
      <c r="B29" s="19"/>
      <c r="C29" s="20"/>
      <c r="D29" s="19"/>
      <c r="E29" s="19"/>
      <c r="F29" s="19"/>
      <c r="G29" s="19"/>
      <c r="H29" s="21"/>
      <c r="I29" s="22"/>
      <c r="J29" s="23" t="str">
        <f aca="false">IF(OR(I29="",H29=""),"",EDATE(I29,H29))</f>
        <v/>
      </c>
      <c r="K29" s="24" t="str">
        <f aca="false">IF(B29="","",IF(G29="Indication seulement","Sans échéance",IF(OR(H29="",I29=""),"À planifier",IF(J29&lt;$C$4,"En retard",IF(J29&lt;$C$4+30,"À préparer","À jour")))))</f>
        <v/>
      </c>
      <c r="L29" s="19"/>
      <c r="M29" s="19"/>
      <c r="N29" s="19"/>
    </row>
    <row r="30" customFormat="false" ht="30" hidden="false" customHeight="true" outlineLevel="0" collapsed="false">
      <c r="A30" s="18" t="n">
        <v>19</v>
      </c>
      <c r="B30" s="19"/>
      <c r="C30" s="20"/>
      <c r="D30" s="19"/>
      <c r="E30" s="19"/>
      <c r="F30" s="19"/>
      <c r="G30" s="19"/>
      <c r="H30" s="21"/>
      <c r="I30" s="22"/>
      <c r="J30" s="23" t="str">
        <f aca="false">IF(OR(I30="",H30=""),"",EDATE(I30,H30))</f>
        <v/>
      </c>
      <c r="K30" s="24" t="str">
        <f aca="false">IF(B30="","",IF(G30="Indication seulement","Sans échéance",IF(OR(H30="",I30=""),"À planifier",IF(J30&lt;$C$4,"En retard",IF(J30&lt;$C$4+30,"À préparer","À jour")))))</f>
        <v/>
      </c>
      <c r="L30" s="19"/>
      <c r="M30" s="19"/>
      <c r="N30" s="19"/>
    </row>
    <row r="31" customFormat="false" ht="30" hidden="false" customHeight="true" outlineLevel="0" collapsed="false">
      <c r="A31" s="18" t="n">
        <v>20</v>
      </c>
      <c r="B31" s="19"/>
      <c r="C31" s="20"/>
      <c r="D31" s="19"/>
      <c r="E31" s="19"/>
      <c r="F31" s="19"/>
      <c r="G31" s="19"/>
      <c r="H31" s="21"/>
      <c r="I31" s="22"/>
      <c r="J31" s="23" t="str">
        <f aca="false">IF(OR(I31="",H31=""),"",EDATE(I31,H31))</f>
        <v/>
      </c>
      <c r="K31" s="24" t="str">
        <f aca="false">IF(B31="","",IF(G31="Indication seulement","Sans échéance",IF(OR(H31="",I31=""),"À planifier",IF(J31&lt;$C$4,"En retard",IF(J31&lt;$C$4+30,"À préparer","À jour")))))</f>
        <v/>
      </c>
      <c r="L31" s="19"/>
      <c r="M31" s="19"/>
      <c r="N31" s="19"/>
    </row>
    <row r="32" customFormat="false" ht="30" hidden="false" customHeight="true" outlineLevel="0" collapsed="false">
      <c r="A32" s="18" t="n">
        <v>21</v>
      </c>
      <c r="B32" s="19"/>
      <c r="C32" s="20"/>
      <c r="D32" s="19"/>
      <c r="E32" s="19"/>
      <c r="F32" s="19"/>
      <c r="G32" s="19"/>
      <c r="H32" s="21"/>
      <c r="I32" s="22"/>
      <c r="J32" s="23" t="str">
        <f aca="false">IF(OR(I32="",H32=""),"",EDATE(I32,H32))</f>
        <v/>
      </c>
      <c r="K32" s="24" t="str">
        <f aca="false">IF(B32="","",IF(G32="Indication seulement","Sans échéance",IF(OR(H32="",I32=""),"À planifier",IF(J32&lt;$C$4,"En retard",IF(J32&lt;$C$4+30,"À préparer","À jour")))))</f>
        <v/>
      </c>
      <c r="L32" s="19"/>
      <c r="M32" s="19"/>
      <c r="N32" s="19"/>
    </row>
    <row r="33" customFormat="false" ht="30" hidden="false" customHeight="true" outlineLevel="0" collapsed="false">
      <c r="A33" s="18" t="n">
        <v>22</v>
      </c>
      <c r="B33" s="19"/>
      <c r="C33" s="20"/>
      <c r="D33" s="19"/>
      <c r="E33" s="19"/>
      <c r="F33" s="19"/>
      <c r="G33" s="19"/>
      <c r="H33" s="21"/>
      <c r="I33" s="22"/>
      <c r="J33" s="23" t="str">
        <f aca="false">IF(OR(I33="",H33=""),"",EDATE(I33,H33))</f>
        <v/>
      </c>
      <c r="K33" s="24" t="str">
        <f aca="false">IF(B33="","",IF(G33="Indication seulement","Sans échéance",IF(OR(H33="",I33=""),"À planifier",IF(J33&lt;$C$4,"En retard",IF(J33&lt;$C$4+30,"À préparer","À jour")))))</f>
        <v/>
      </c>
      <c r="L33" s="19"/>
      <c r="M33" s="19"/>
      <c r="N33" s="19"/>
    </row>
    <row r="34" customFormat="false" ht="30" hidden="false" customHeight="true" outlineLevel="0" collapsed="false">
      <c r="A34" s="18" t="n">
        <v>23</v>
      </c>
      <c r="B34" s="19"/>
      <c r="C34" s="20"/>
      <c r="D34" s="19"/>
      <c r="E34" s="19"/>
      <c r="F34" s="19"/>
      <c r="G34" s="19"/>
      <c r="H34" s="21"/>
      <c r="I34" s="22"/>
      <c r="J34" s="23" t="str">
        <f aca="false">IF(OR(I34="",H34=""),"",EDATE(I34,H34))</f>
        <v/>
      </c>
      <c r="K34" s="24" t="str">
        <f aca="false">IF(B34="","",IF(G34="Indication seulement","Sans échéance",IF(OR(H34="",I34=""),"À planifier",IF(J34&lt;$C$4,"En retard",IF(J34&lt;$C$4+30,"À préparer","À jour")))))</f>
        <v/>
      </c>
      <c r="L34" s="19"/>
      <c r="M34" s="19"/>
      <c r="N34" s="19"/>
    </row>
    <row r="35" customFormat="false" ht="30" hidden="false" customHeight="true" outlineLevel="0" collapsed="false">
      <c r="A35" s="18" t="n">
        <v>24</v>
      </c>
      <c r="B35" s="19"/>
      <c r="C35" s="20"/>
      <c r="D35" s="19"/>
      <c r="E35" s="19"/>
      <c r="F35" s="19"/>
      <c r="G35" s="19"/>
      <c r="H35" s="21"/>
      <c r="I35" s="22"/>
      <c r="J35" s="23" t="str">
        <f aca="false">IF(OR(I35="",H35=""),"",EDATE(I35,H35))</f>
        <v/>
      </c>
      <c r="K35" s="24" t="str">
        <f aca="false">IF(B35="","",IF(G35="Indication seulement","Sans échéance",IF(OR(H35="",I35=""),"À planifier",IF(J35&lt;$C$4,"En retard",IF(J35&lt;$C$4+30,"À préparer","À jour")))))</f>
        <v/>
      </c>
      <c r="L35" s="19"/>
      <c r="M35" s="19"/>
      <c r="N35" s="19"/>
    </row>
    <row r="36" customFormat="false" ht="30" hidden="false" customHeight="true" outlineLevel="0" collapsed="false">
      <c r="A36" s="18" t="n">
        <v>25</v>
      </c>
      <c r="B36" s="19"/>
      <c r="C36" s="20"/>
      <c r="D36" s="19"/>
      <c r="E36" s="19"/>
      <c r="F36" s="19"/>
      <c r="G36" s="19"/>
      <c r="H36" s="21"/>
      <c r="I36" s="22"/>
      <c r="J36" s="23" t="str">
        <f aca="false">IF(OR(I36="",H36=""),"",EDATE(I36,H36))</f>
        <v/>
      </c>
      <c r="K36" s="24" t="str">
        <f aca="false">IF(B36="","",IF(G36="Indication seulement","Sans échéance",IF(OR(H36="",I36=""),"À planifier",IF(J36&lt;$C$4,"En retard",IF(J36&lt;$C$4+30,"À préparer","À jour")))))</f>
        <v/>
      </c>
      <c r="L36" s="19"/>
      <c r="M36" s="19"/>
      <c r="N36" s="19"/>
    </row>
    <row r="37" customFormat="false" ht="30" hidden="false" customHeight="true" outlineLevel="0" collapsed="false">
      <c r="A37" s="18" t="n">
        <v>26</v>
      </c>
      <c r="B37" s="19"/>
      <c r="C37" s="20"/>
      <c r="D37" s="19"/>
      <c r="E37" s="19"/>
      <c r="F37" s="19"/>
      <c r="G37" s="19"/>
      <c r="H37" s="21"/>
      <c r="I37" s="22"/>
      <c r="J37" s="23" t="str">
        <f aca="false">IF(OR(I37="",H37=""),"",EDATE(I37,H37))</f>
        <v/>
      </c>
      <c r="K37" s="24" t="str">
        <f aca="false">IF(B37="","",IF(G37="Indication seulement","Sans échéance",IF(OR(H37="",I37=""),"À planifier",IF(J37&lt;$C$4,"En retard",IF(J37&lt;$C$4+30,"À préparer","À jour")))))</f>
        <v/>
      </c>
      <c r="L37" s="19"/>
      <c r="M37" s="19"/>
      <c r="N37" s="19"/>
    </row>
    <row r="38" customFormat="false" ht="30" hidden="false" customHeight="true" outlineLevel="0" collapsed="false">
      <c r="A38" s="18" t="n">
        <v>27</v>
      </c>
      <c r="B38" s="19"/>
      <c r="C38" s="20"/>
      <c r="D38" s="19"/>
      <c r="E38" s="19"/>
      <c r="F38" s="19"/>
      <c r="G38" s="19"/>
      <c r="H38" s="21"/>
      <c r="I38" s="22"/>
      <c r="J38" s="23" t="str">
        <f aca="false">IF(OR(I38="",H38=""),"",EDATE(I38,H38))</f>
        <v/>
      </c>
      <c r="K38" s="24" t="str">
        <f aca="false">IF(B38="","",IF(G38="Indication seulement","Sans échéance",IF(OR(H38="",I38=""),"À planifier",IF(J38&lt;$C$4,"En retard",IF(J38&lt;$C$4+30,"À préparer","À jour")))))</f>
        <v/>
      </c>
      <c r="L38" s="19"/>
      <c r="M38" s="19"/>
      <c r="N38" s="19"/>
    </row>
    <row r="39" customFormat="false" ht="30" hidden="false" customHeight="true" outlineLevel="0" collapsed="false">
      <c r="A39" s="18" t="n">
        <v>28</v>
      </c>
      <c r="B39" s="19"/>
      <c r="C39" s="20"/>
      <c r="D39" s="19"/>
      <c r="E39" s="19"/>
      <c r="F39" s="19"/>
      <c r="G39" s="19"/>
      <c r="H39" s="21"/>
      <c r="I39" s="22"/>
      <c r="J39" s="23" t="str">
        <f aca="false">IF(OR(I39="",H39=""),"",EDATE(I39,H39))</f>
        <v/>
      </c>
      <c r="K39" s="24" t="str">
        <f aca="false">IF(B39="","",IF(G39="Indication seulement","Sans échéance",IF(OR(H39="",I39=""),"À planifier",IF(J39&lt;$C$4,"En retard",IF(J39&lt;$C$4+30,"À préparer","À jour")))))</f>
        <v/>
      </c>
      <c r="L39" s="19"/>
      <c r="M39" s="19"/>
      <c r="N39" s="19"/>
    </row>
    <row r="40" customFormat="false" ht="30" hidden="false" customHeight="true" outlineLevel="0" collapsed="false">
      <c r="A40" s="18" t="n">
        <v>29</v>
      </c>
      <c r="B40" s="19"/>
      <c r="C40" s="20"/>
      <c r="D40" s="19"/>
      <c r="E40" s="19"/>
      <c r="F40" s="19"/>
      <c r="G40" s="19"/>
      <c r="H40" s="21"/>
      <c r="I40" s="22"/>
      <c r="J40" s="23" t="str">
        <f aca="false">IF(OR(I40="",H40=""),"",EDATE(I40,H40))</f>
        <v/>
      </c>
      <c r="K40" s="24" t="str">
        <f aca="false">IF(B40="","",IF(G40="Indication seulement","Sans échéance",IF(OR(H40="",I40=""),"À planifier",IF(J40&lt;$C$4,"En retard",IF(J40&lt;$C$4+30,"À préparer","À jour")))))</f>
        <v/>
      </c>
      <c r="L40" s="19"/>
      <c r="M40" s="19"/>
      <c r="N40" s="19"/>
    </row>
    <row r="41" customFormat="false" ht="30" hidden="false" customHeight="true" outlineLevel="0" collapsed="false">
      <c r="A41" s="18" t="n">
        <v>30</v>
      </c>
      <c r="B41" s="19"/>
      <c r="C41" s="20"/>
      <c r="D41" s="19"/>
      <c r="E41" s="19"/>
      <c r="F41" s="19"/>
      <c r="G41" s="19"/>
      <c r="H41" s="21"/>
      <c r="I41" s="22"/>
      <c r="J41" s="23" t="str">
        <f aca="false">IF(OR(I41="",H41=""),"",EDATE(I41,H41))</f>
        <v/>
      </c>
      <c r="K41" s="24" t="str">
        <f aca="false">IF(B41="","",IF(G41="Indication seulement","Sans échéance",IF(OR(H41="",I41=""),"À planifier",IF(J41&lt;$C$4,"En retard",IF(J41&lt;$C$4+30,"À préparer","À jour")))))</f>
        <v/>
      </c>
      <c r="L41" s="19"/>
      <c r="M41" s="19"/>
      <c r="N41" s="19"/>
    </row>
  </sheetData>
  <mergeCells count="4">
    <mergeCell ref="A10:D10"/>
    <mergeCell ref="E10:G10"/>
    <mergeCell ref="H10:K10"/>
    <mergeCell ref="L10:N10"/>
  </mergeCells>
  <conditionalFormatting sqref="K12:K41">
    <cfRule type="expression" priority="2" aboveAverage="0" equalAverage="0" bottom="0" percent="0" rank="0" text="" dxfId="0">
      <formula>$K12="À jour"</formula>
    </cfRule>
    <cfRule type="expression" priority="3" aboveAverage="0" equalAverage="0" bottom="0" percent="0" rank="0" text="" dxfId="1">
      <formula>$K12="À préparer"</formula>
    </cfRule>
    <cfRule type="expression" priority="4" aboveAverage="0" equalAverage="0" bottom="0" percent="0" rank="0" text="" dxfId="2">
      <formula>OR($K12="En retard",$K12="À planifier")</formula>
    </cfRule>
  </conditionalFormatting>
  <dataValidations count="2">
    <dataValidation allowBlank="true" errorStyle="stop" operator="between" showDropDown="false" showErrorMessage="false" showInputMessage="false" sqref="E12:E41" type="list">
      <formula1>Listes!$A$4:$A$8</formula1>
      <formula2>0</formula2>
    </dataValidation>
    <dataValidation allowBlank="true" errorStyle="stop" operator="between" showDropDown="false" showErrorMessage="false" showInputMessage="false" sqref="G12:G41" type="list">
      <formula1>Listes!$B$4:$B$6</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J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9"/>
    <col collapsed="false" customWidth="true" hidden="false" outlineLevel="0" max="3" min="3" style="0" width="12"/>
    <col collapsed="false" customWidth="true" hidden="false" outlineLevel="0" max="4" min="4" style="0" width="11"/>
    <col collapsed="false" customWidth="true" hidden="false" outlineLevel="0" max="5" min="5" style="0" width="24"/>
    <col collapsed="false" customWidth="true" hidden="false" outlineLevel="0" max="6" min="6" style="0" width="15"/>
    <col collapsed="false" customWidth="true" hidden="false" outlineLevel="0" max="7" min="7" style="0" width="13"/>
    <col collapsed="false" customWidth="true" hidden="false" outlineLevel="0" max="8" min="8" style="0" width="15"/>
    <col collapsed="false" customWidth="true" hidden="false" outlineLevel="0" max="9" min="9" style="0" width="13"/>
    <col collapsed="false" customWidth="true" hidden="false" outlineLevel="0" max="10" min="10" style="0" width="40"/>
  </cols>
  <sheetData>
    <row r="1" customFormat="false" ht="21.75" hidden="false" customHeight="true" outlineLevel="0" collapsed="false">
      <c r="A1" s="1" t="s">
        <v>51</v>
      </c>
      <c r="B1" s="2"/>
      <c r="C1" s="2"/>
      <c r="D1" s="2"/>
      <c r="E1" s="2"/>
      <c r="F1" s="2"/>
      <c r="G1" s="2"/>
      <c r="H1" s="2"/>
      <c r="I1" s="2"/>
      <c r="J1" s="2"/>
    </row>
    <row r="2" customFormat="false" ht="25.5" hidden="false" customHeight="true" outlineLevel="0" collapsed="false">
      <c r="A2" s="3" t="s">
        <v>52</v>
      </c>
    </row>
    <row r="3" customFormat="false" ht="15" hidden="false" customHeight="false" outlineLevel="0" collapsed="false">
      <c r="A3" s="10" t="s">
        <v>53</v>
      </c>
    </row>
    <row r="5" customFormat="false" ht="19.5" hidden="false" customHeight="true" outlineLevel="0" collapsed="false">
      <c r="A5" s="15" t="s">
        <v>54</v>
      </c>
      <c r="B5" s="15"/>
      <c r="C5" s="15"/>
      <c r="D5" s="15"/>
      <c r="E5" s="15"/>
      <c r="F5" s="15"/>
      <c r="G5" s="15"/>
      <c r="H5" s="15"/>
      <c r="I5" s="15"/>
      <c r="J5" s="15"/>
    </row>
    <row r="6" customFormat="false" ht="19.5" hidden="false" customHeight="true" outlineLevel="0" collapsed="false">
      <c r="A6" s="11" t="s">
        <v>55</v>
      </c>
      <c r="B6" s="11"/>
      <c r="C6" s="11"/>
      <c r="D6" s="11"/>
      <c r="E6" s="19"/>
      <c r="F6" s="19"/>
      <c r="G6" s="19"/>
      <c r="H6" s="19"/>
      <c r="I6" s="19"/>
      <c r="J6" s="19"/>
    </row>
    <row r="7" customFormat="false" ht="19.5" hidden="false" customHeight="true" outlineLevel="0" collapsed="false">
      <c r="A7" s="11" t="s">
        <v>56</v>
      </c>
      <c r="B7" s="11"/>
      <c r="C7" s="11"/>
      <c r="D7" s="11"/>
      <c r="E7" s="19"/>
      <c r="F7" s="19"/>
      <c r="G7" s="19"/>
      <c r="H7" s="19"/>
      <c r="I7" s="19"/>
      <c r="J7" s="19"/>
    </row>
    <row r="8" customFormat="false" ht="24" hidden="false" customHeight="true" outlineLevel="0" collapsed="false">
      <c r="A8" s="11" t="s">
        <v>57</v>
      </c>
      <c r="B8" s="11"/>
      <c r="C8" s="11"/>
      <c r="D8" s="11"/>
      <c r="E8" s="19"/>
      <c r="F8" s="19"/>
      <c r="G8" s="19"/>
      <c r="H8" s="19"/>
      <c r="I8" s="19"/>
      <c r="J8" s="19"/>
    </row>
    <row r="9" customFormat="false" ht="19.5" hidden="false" customHeight="true" outlineLevel="0" collapsed="false">
      <c r="A9" s="11" t="s">
        <v>58</v>
      </c>
      <c r="B9" s="11"/>
      <c r="C9" s="11"/>
      <c r="D9" s="11"/>
      <c r="E9" s="19"/>
      <c r="F9" s="19"/>
      <c r="G9" s="19"/>
      <c r="H9" s="19"/>
      <c r="I9" s="19"/>
      <c r="J9" s="19"/>
    </row>
    <row r="10" customFormat="false" ht="19.5" hidden="false" customHeight="true" outlineLevel="0" collapsed="false">
      <c r="A10" s="11" t="s">
        <v>59</v>
      </c>
      <c r="B10" s="11"/>
      <c r="C10" s="11"/>
      <c r="D10" s="11"/>
      <c r="E10" s="19"/>
      <c r="F10" s="19"/>
      <c r="G10" s="19"/>
      <c r="H10" s="19"/>
      <c r="I10" s="19"/>
      <c r="J10" s="19"/>
    </row>
    <row r="12" customFormat="false" ht="19.5" hidden="false" customHeight="true" outlineLevel="0" collapsed="false">
      <c r="A12" s="16" t="s">
        <v>60</v>
      </c>
      <c r="B12" s="16"/>
      <c r="C12" s="16"/>
      <c r="D12" s="16"/>
      <c r="E12" s="16"/>
      <c r="F12" s="16"/>
      <c r="G12" s="16"/>
      <c r="H12" s="16"/>
      <c r="I12" s="16"/>
      <c r="J12" s="16"/>
    </row>
    <row r="13" customFormat="false" ht="31.5" hidden="false" customHeight="true" outlineLevel="0" collapsed="false">
      <c r="A13" s="11" t="s">
        <v>61</v>
      </c>
      <c r="B13" s="11"/>
      <c r="C13" s="11"/>
      <c r="D13" s="11"/>
      <c r="E13" s="25"/>
      <c r="F13" s="25"/>
      <c r="G13" s="25"/>
      <c r="H13" s="25"/>
      <c r="I13" s="25"/>
      <c r="J13" s="25"/>
    </row>
    <row r="14" customFormat="false" ht="19.5" hidden="false" customHeight="true" outlineLevel="0" collapsed="false">
      <c r="A14" s="11" t="s">
        <v>62</v>
      </c>
      <c r="B14" s="11"/>
      <c r="C14" s="11"/>
      <c r="D14" s="11"/>
      <c r="E14" s="25"/>
      <c r="F14" s="25"/>
      <c r="G14" s="25"/>
      <c r="H14" s="25"/>
      <c r="I14" s="25"/>
      <c r="J14" s="25"/>
    </row>
    <row r="15" customFormat="false" ht="19.5" hidden="false" customHeight="true" outlineLevel="0" collapsed="false">
      <c r="A15" s="11" t="s">
        <v>63</v>
      </c>
      <c r="B15" s="11"/>
      <c r="C15" s="11"/>
      <c r="D15" s="11"/>
      <c r="E15" s="26" t="str">
        <f aca="false">IF(OR(E13="",E14=""),"",E14-E13)</f>
        <v/>
      </c>
      <c r="F15" s="26"/>
      <c r="G15" s="26"/>
      <c r="H15" s="26"/>
      <c r="I15" s="26"/>
      <c r="J15" s="26"/>
    </row>
    <row r="17" customFormat="false" ht="19.5" hidden="false" customHeight="true" outlineLevel="0" collapsed="false">
      <c r="A17" s="15" t="s">
        <v>64</v>
      </c>
      <c r="B17" s="15"/>
      <c r="C17" s="15"/>
      <c r="D17" s="15"/>
      <c r="E17" s="15"/>
      <c r="F17" s="15"/>
      <c r="G17" s="15"/>
      <c r="H17" s="15"/>
      <c r="I17" s="15"/>
      <c r="J17" s="15"/>
    </row>
    <row r="18" customFormat="false" ht="19.5" hidden="false" customHeight="true" outlineLevel="0" collapsed="false">
      <c r="A18" s="11" t="s">
        <v>65</v>
      </c>
      <c r="B18" s="11"/>
      <c r="C18" s="11"/>
      <c r="D18" s="11"/>
      <c r="E18" s="26" t="n">
        <f aca="false">COUNTA(B25:B39)</f>
        <v>0</v>
      </c>
      <c r="F18" s="26"/>
      <c r="G18" s="26"/>
      <c r="H18" s="26"/>
      <c r="I18" s="26"/>
      <c r="J18" s="26"/>
    </row>
    <row r="19" customFormat="false" ht="19.5" hidden="false" customHeight="true" outlineLevel="0" collapsed="false">
      <c r="A19" s="11" t="s">
        <v>66</v>
      </c>
      <c r="B19" s="11"/>
      <c r="C19" s="11"/>
      <c r="D19" s="11"/>
      <c r="E19" s="26" t="n">
        <f aca="false">COUNTIF(F25:F39,"Oui")</f>
        <v>0</v>
      </c>
      <c r="F19" s="26"/>
      <c r="G19" s="26"/>
      <c r="H19" s="26"/>
      <c r="I19" s="26"/>
      <c r="J19" s="26"/>
    </row>
    <row r="20" customFormat="false" ht="19.5" hidden="false" customHeight="true" outlineLevel="0" collapsed="false">
      <c r="A20" s="11" t="s">
        <v>67</v>
      </c>
      <c r="B20" s="11"/>
      <c r="C20" s="11"/>
      <c r="D20" s="11"/>
      <c r="E20" s="26" t="n">
        <f aca="false">SUM(G25:G39)</f>
        <v>0</v>
      </c>
      <c r="F20" s="26"/>
      <c r="G20" s="26"/>
      <c r="H20" s="26"/>
      <c r="I20" s="26"/>
      <c r="J20" s="26"/>
    </row>
    <row r="21" customFormat="false" ht="19.5" hidden="false" customHeight="true" outlineLevel="0" collapsed="false">
      <c r="A21" s="11" t="s">
        <v>68</v>
      </c>
      <c r="B21" s="11"/>
      <c r="C21" s="11"/>
      <c r="D21" s="11"/>
      <c r="E21" s="26" t="n">
        <f aca="false">SUM(H25:H39)</f>
        <v>0</v>
      </c>
      <c r="F21" s="26"/>
      <c r="G21" s="26"/>
      <c r="H21" s="26"/>
      <c r="I21" s="26"/>
      <c r="J21" s="26"/>
    </row>
    <row r="22" customFormat="false" ht="19.5" hidden="false" customHeight="true" outlineLevel="0" collapsed="false">
      <c r="A22" s="11" t="s">
        <v>69</v>
      </c>
      <c r="B22" s="11"/>
      <c r="C22" s="11"/>
      <c r="D22" s="11"/>
      <c r="E22" s="26" t="n">
        <f aca="false">SUMIF(I25:I39,"Oui",H25:H39)</f>
        <v>0</v>
      </c>
      <c r="F22" s="26"/>
      <c r="G22" s="26"/>
      <c r="H22" s="26"/>
      <c r="I22" s="26"/>
      <c r="J22" s="26"/>
    </row>
    <row r="23" customFormat="false" ht="19.5" hidden="false" customHeight="true" outlineLevel="0" collapsed="false">
      <c r="A23" s="11" t="s">
        <v>70</v>
      </c>
      <c r="B23" s="11"/>
      <c r="C23" s="11"/>
      <c r="D23" s="11"/>
      <c r="E23" s="26" t="str">
        <f aca="false">IF(E22="","",IF(E22&gt;0,"Oui : des pièces non conformes ont été livrées","Non : aucune pièce non conforme livrée"))</f>
        <v>Non : aucune pièce non conforme livrée</v>
      </c>
      <c r="F23" s="26"/>
      <c r="G23" s="26"/>
      <c r="H23" s="26"/>
      <c r="I23" s="26"/>
      <c r="J23" s="26"/>
    </row>
    <row r="24" customFormat="false" ht="51.75" hidden="false" customHeight="true" outlineLevel="0" collapsed="false">
      <c r="A24" s="17" t="s">
        <v>37</v>
      </c>
      <c r="B24" s="17" t="s">
        <v>71</v>
      </c>
      <c r="C24" s="17" t="s">
        <v>72</v>
      </c>
      <c r="D24" s="17" t="s">
        <v>73</v>
      </c>
      <c r="E24" s="17" t="s">
        <v>74</v>
      </c>
      <c r="F24" s="17" t="s">
        <v>75</v>
      </c>
      <c r="G24" s="17" t="s">
        <v>67</v>
      </c>
      <c r="H24" s="17" t="s">
        <v>68</v>
      </c>
      <c r="I24" s="17" t="s">
        <v>76</v>
      </c>
      <c r="J24" s="17" t="s">
        <v>77</v>
      </c>
    </row>
    <row r="25" customFormat="false" ht="30" hidden="false" customHeight="true" outlineLevel="0" collapsed="false">
      <c r="A25" s="18" t="n">
        <v>1</v>
      </c>
      <c r="B25" s="19"/>
      <c r="C25" s="22"/>
      <c r="D25" s="21"/>
      <c r="E25" s="19"/>
      <c r="F25" s="20"/>
      <c r="G25" s="21"/>
      <c r="H25" s="21"/>
      <c r="I25" s="20"/>
      <c r="J25" s="19"/>
    </row>
    <row r="26" customFormat="false" ht="30" hidden="false" customHeight="true" outlineLevel="0" collapsed="false">
      <c r="A26" s="18" t="n">
        <v>2</v>
      </c>
      <c r="B26" s="19"/>
      <c r="C26" s="22"/>
      <c r="D26" s="21"/>
      <c r="E26" s="19"/>
      <c r="F26" s="20"/>
      <c r="G26" s="21"/>
      <c r="H26" s="21"/>
      <c r="I26" s="20"/>
      <c r="J26" s="19"/>
    </row>
    <row r="27" customFormat="false" ht="30" hidden="false" customHeight="true" outlineLevel="0" collapsed="false">
      <c r="A27" s="18" t="n">
        <v>3</v>
      </c>
      <c r="B27" s="19"/>
      <c r="C27" s="22"/>
      <c r="D27" s="21"/>
      <c r="E27" s="19"/>
      <c r="F27" s="20"/>
      <c r="G27" s="21"/>
      <c r="H27" s="21"/>
      <c r="I27" s="20"/>
      <c r="J27" s="19"/>
    </row>
    <row r="28" customFormat="false" ht="30" hidden="false" customHeight="true" outlineLevel="0" collapsed="false">
      <c r="A28" s="18" t="n">
        <v>4</v>
      </c>
      <c r="B28" s="19"/>
      <c r="C28" s="22"/>
      <c r="D28" s="21"/>
      <c r="E28" s="19"/>
      <c r="F28" s="20"/>
      <c r="G28" s="21"/>
      <c r="H28" s="21"/>
      <c r="I28" s="20"/>
      <c r="J28" s="19"/>
    </row>
    <row r="29" customFormat="false" ht="30" hidden="false" customHeight="true" outlineLevel="0" collapsed="false">
      <c r="A29" s="18" t="n">
        <v>5</v>
      </c>
      <c r="B29" s="19"/>
      <c r="C29" s="22"/>
      <c r="D29" s="21"/>
      <c r="E29" s="19"/>
      <c r="F29" s="20"/>
      <c r="G29" s="21"/>
      <c r="H29" s="21"/>
      <c r="I29" s="20"/>
      <c r="J29" s="19"/>
    </row>
    <row r="30" customFormat="false" ht="30" hidden="false" customHeight="true" outlineLevel="0" collapsed="false">
      <c r="A30" s="18" t="n">
        <v>6</v>
      </c>
      <c r="B30" s="19"/>
      <c r="C30" s="22"/>
      <c r="D30" s="21"/>
      <c r="E30" s="19"/>
      <c r="F30" s="20"/>
      <c r="G30" s="21"/>
      <c r="H30" s="21"/>
      <c r="I30" s="20"/>
      <c r="J30" s="19"/>
    </row>
    <row r="31" customFormat="false" ht="30" hidden="false" customHeight="true" outlineLevel="0" collapsed="false">
      <c r="A31" s="18" t="n">
        <v>7</v>
      </c>
      <c r="B31" s="19"/>
      <c r="C31" s="22"/>
      <c r="D31" s="21"/>
      <c r="E31" s="19"/>
      <c r="F31" s="20"/>
      <c r="G31" s="21"/>
      <c r="H31" s="21"/>
      <c r="I31" s="20"/>
      <c r="J31" s="19"/>
    </row>
    <row r="32" customFormat="false" ht="30" hidden="false" customHeight="true" outlineLevel="0" collapsed="false">
      <c r="A32" s="18" t="n">
        <v>8</v>
      </c>
      <c r="B32" s="19"/>
      <c r="C32" s="22"/>
      <c r="D32" s="21"/>
      <c r="E32" s="19"/>
      <c r="F32" s="20"/>
      <c r="G32" s="21"/>
      <c r="H32" s="21"/>
      <c r="I32" s="20"/>
      <c r="J32" s="19"/>
    </row>
    <row r="33" customFormat="false" ht="30" hidden="false" customHeight="true" outlineLevel="0" collapsed="false">
      <c r="A33" s="18" t="n">
        <v>9</v>
      </c>
      <c r="B33" s="19"/>
      <c r="C33" s="22"/>
      <c r="D33" s="21"/>
      <c r="E33" s="19"/>
      <c r="F33" s="20"/>
      <c r="G33" s="21"/>
      <c r="H33" s="21"/>
      <c r="I33" s="20"/>
      <c r="J33" s="19"/>
    </row>
    <row r="34" customFormat="false" ht="30" hidden="false" customHeight="true" outlineLevel="0" collapsed="false">
      <c r="A34" s="18" t="n">
        <v>10</v>
      </c>
      <c r="B34" s="19"/>
      <c r="C34" s="22"/>
      <c r="D34" s="21"/>
      <c r="E34" s="19"/>
      <c r="F34" s="20"/>
      <c r="G34" s="21"/>
      <c r="H34" s="21"/>
      <c r="I34" s="20"/>
      <c r="J34" s="19"/>
    </row>
    <row r="35" customFormat="false" ht="30" hidden="false" customHeight="true" outlineLevel="0" collapsed="false">
      <c r="A35" s="18" t="n">
        <v>11</v>
      </c>
      <c r="B35" s="19"/>
      <c r="C35" s="22"/>
      <c r="D35" s="21"/>
      <c r="E35" s="19"/>
      <c r="F35" s="20"/>
      <c r="G35" s="21"/>
      <c r="H35" s="21"/>
      <c r="I35" s="20"/>
      <c r="J35" s="19"/>
    </row>
    <row r="36" customFormat="false" ht="30" hidden="false" customHeight="true" outlineLevel="0" collapsed="false">
      <c r="A36" s="18" t="n">
        <v>12</v>
      </c>
      <c r="B36" s="19"/>
      <c r="C36" s="22"/>
      <c r="D36" s="21"/>
      <c r="E36" s="19"/>
      <c r="F36" s="20"/>
      <c r="G36" s="21"/>
      <c r="H36" s="21"/>
      <c r="I36" s="20"/>
      <c r="J36" s="19"/>
    </row>
    <row r="37" customFormat="false" ht="30" hidden="false" customHeight="true" outlineLevel="0" collapsed="false">
      <c r="A37" s="18" t="n">
        <v>13</v>
      </c>
      <c r="B37" s="19"/>
      <c r="C37" s="22"/>
      <c r="D37" s="21"/>
      <c r="E37" s="19"/>
      <c r="F37" s="20"/>
      <c r="G37" s="21"/>
      <c r="H37" s="21"/>
      <c r="I37" s="20"/>
      <c r="J37" s="19"/>
    </row>
    <row r="38" customFormat="false" ht="30" hidden="false" customHeight="true" outlineLevel="0" collapsed="false">
      <c r="A38" s="18" t="n">
        <v>14</v>
      </c>
      <c r="B38" s="19"/>
      <c r="C38" s="22"/>
      <c r="D38" s="21"/>
      <c r="E38" s="19"/>
      <c r="F38" s="20"/>
      <c r="G38" s="21"/>
      <c r="H38" s="21"/>
      <c r="I38" s="20"/>
      <c r="J38" s="19"/>
    </row>
    <row r="39" customFormat="false" ht="30" hidden="false" customHeight="true" outlineLevel="0" collapsed="false">
      <c r="A39" s="18" t="n">
        <v>15</v>
      </c>
      <c r="B39" s="19"/>
      <c r="C39" s="22"/>
      <c r="D39" s="21"/>
      <c r="E39" s="19"/>
      <c r="F39" s="20"/>
      <c r="G39" s="21"/>
      <c r="H39" s="21"/>
      <c r="I39" s="20"/>
      <c r="J39" s="19"/>
    </row>
    <row r="41" customFormat="false" ht="19.5" hidden="false" customHeight="true" outlineLevel="0" collapsed="false">
      <c r="A41" s="16" t="s">
        <v>78</v>
      </c>
      <c r="B41" s="16"/>
      <c r="C41" s="16"/>
      <c r="D41" s="16"/>
      <c r="E41" s="16"/>
      <c r="F41" s="16"/>
      <c r="G41" s="16"/>
      <c r="H41" s="16"/>
      <c r="I41" s="16"/>
      <c r="J41" s="16"/>
    </row>
    <row r="42" customFormat="false" ht="33.75" hidden="false" customHeight="true" outlineLevel="0" collapsed="false">
      <c r="A42" s="11" t="s">
        <v>79</v>
      </c>
      <c r="B42" s="11"/>
      <c r="C42" s="11"/>
      <c r="D42" s="11"/>
      <c r="E42" s="19"/>
      <c r="F42" s="19"/>
      <c r="G42" s="19"/>
      <c r="H42" s="19"/>
      <c r="I42" s="19"/>
      <c r="J42" s="19"/>
    </row>
    <row r="43" customFormat="false" ht="19.5" hidden="false" customHeight="true" outlineLevel="0" collapsed="false">
      <c r="A43" s="11" t="s">
        <v>80</v>
      </c>
      <c r="B43" s="11"/>
      <c r="C43" s="11"/>
      <c r="D43" s="11"/>
      <c r="E43" s="19"/>
      <c r="F43" s="19"/>
      <c r="G43" s="19"/>
      <c r="H43" s="19"/>
      <c r="I43" s="19"/>
      <c r="J43" s="19"/>
    </row>
    <row r="44" customFormat="false" ht="19.5" hidden="false" customHeight="true" outlineLevel="0" collapsed="false">
      <c r="A44" s="11" t="s">
        <v>81</v>
      </c>
      <c r="B44" s="11"/>
      <c r="C44" s="11"/>
      <c r="D44" s="11"/>
      <c r="E44" s="19"/>
      <c r="F44" s="19"/>
      <c r="G44" s="19"/>
      <c r="H44" s="19"/>
      <c r="I44" s="19"/>
      <c r="J44" s="19"/>
    </row>
    <row r="45" customFormat="false" ht="31.5" hidden="false" customHeight="true" outlineLevel="0" collapsed="false">
      <c r="A45" s="11" t="s">
        <v>82</v>
      </c>
      <c r="B45" s="11"/>
      <c r="C45" s="11"/>
      <c r="D45" s="11"/>
      <c r="E45" s="19"/>
      <c r="F45" s="19"/>
      <c r="G45" s="19"/>
      <c r="H45" s="19"/>
      <c r="I45" s="19"/>
      <c r="J45" s="19"/>
    </row>
    <row r="46" customFormat="false" ht="24" hidden="false" customHeight="true" outlineLevel="0" collapsed="false">
      <c r="A46" s="11" t="s">
        <v>83</v>
      </c>
      <c r="B46" s="11"/>
      <c r="C46" s="11"/>
      <c r="D46" s="11"/>
      <c r="E46" s="19"/>
      <c r="F46" s="19"/>
      <c r="G46" s="19"/>
      <c r="H46" s="19"/>
      <c r="I46" s="19"/>
      <c r="J46" s="19"/>
    </row>
    <row r="47" customFormat="false" ht="19.5" hidden="false" customHeight="true" outlineLevel="0" collapsed="false">
      <c r="A47" s="11" t="s">
        <v>84</v>
      </c>
      <c r="B47" s="11"/>
      <c r="C47" s="11"/>
      <c r="D47" s="11"/>
      <c r="E47" s="19"/>
      <c r="F47" s="19"/>
      <c r="G47" s="19"/>
      <c r="H47" s="19"/>
      <c r="I47" s="19"/>
      <c r="J47" s="19"/>
    </row>
    <row r="48" customFormat="false" ht="24" hidden="false" customHeight="true" outlineLevel="0" collapsed="false">
      <c r="A48" s="11" t="s">
        <v>85</v>
      </c>
      <c r="B48" s="11"/>
      <c r="C48" s="11"/>
      <c r="D48" s="11"/>
      <c r="E48" s="19"/>
      <c r="F48" s="19"/>
      <c r="G48" s="19"/>
      <c r="H48" s="19"/>
      <c r="I48" s="19"/>
      <c r="J48" s="19"/>
    </row>
  </sheetData>
  <mergeCells count="46">
    <mergeCell ref="A5:J5"/>
    <mergeCell ref="A6:D6"/>
    <mergeCell ref="E6:J6"/>
    <mergeCell ref="A7:D7"/>
    <mergeCell ref="E7:J7"/>
    <mergeCell ref="A8:D8"/>
    <mergeCell ref="E8:J8"/>
    <mergeCell ref="A9:D9"/>
    <mergeCell ref="E9:J9"/>
    <mergeCell ref="A10:D10"/>
    <mergeCell ref="E10:J10"/>
    <mergeCell ref="A12:J12"/>
    <mergeCell ref="A13:D13"/>
    <mergeCell ref="E13:J13"/>
    <mergeCell ref="A14:D14"/>
    <mergeCell ref="E14:J14"/>
    <mergeCell ref="A15:D15"/>
    <mergeCell ref="E15:J15"/>
    <mergeCell ref="A17:J17"/>
    <mergeCell ref="A18:D18"/>
    <mergeCell ref="E18:J18"/>
    <mergeCell ref="A19:D19"/>
    <mergeCell ref="E19:J19"/>
    <mergeCell ref="A20:D20"/>
    <mergeCell ref="E20:J20"/>
    <mergeCell ref="A21:D21"/>
    <mergeCell ref="E21:J21"/>
    <mergeCell ref="A22:D22"/>
    <mergeCell ref="E22:J22"/>
    <mergeCell ref="A23:D23"/>
    <mergeCell ref="E23:J23"/>
    <mergeCell ref="A41:J41"/>
    <mergeCell ref="A42:D42"/>
    <mergeCell ref="E42:J42"/>
    <mergeCell ref="A43:D43"/>
    <mergeCell ref="E43:J43"/>
    <mergeCell ref="A44:D44"/>
    <mergeCell ref="E44:J44"/>
    <mergeCell ref="A45:D45"/>
    <mergeCell ref="E45:J45"/>
    <mergeCell ref="A46:D46"/>
    <mergeCell ref="E46:J46"/>
    <mergeCell ref="A47:D47"/>
    <mergeCell ref="E47:J47"/>
    <mergeCell ref="A48:D48"/>
    <mergeCell ref="E48:J48"/>
  </mergeCells>
  <conditionalFormatting sqref="F25:F39">
    <cfRule type="expression" priority="2" aboveAverage="0" equalAverage="0" bottom="0" percent="0" rank="0" text="" dxfId="2">
      <formula>$F25="Oui"</formula>
    </cfRule>
  </conditionalFormatting>
  <dataValidations count="3">
    <dataValidation allowBlank="true" errorStyle="stop" operator="between" showDropDown="false" showErrorMessage="false" showInputMessage="false" sqref="F25:F39" type="list">
      <formula1>"Oui,Non"</formula1>
      <formula2>0</formula2>
    </dataValidation>
    <dataValidation allowBlank="true" errorStyle="stop" operator="between" showDropDown="false" showErrorMessage="false" showInputMessage="false" sqref="I25:I39" type="list">
      <formula1>"Oui,Non"</formula1>
      <formula2>0</formula2>
    </dataValidation>
    <dataValidation allowBlank="true" errorStyle="stop" operator="between" showDropDown="false" showErrorMessage="false" showInputMessage="false" sqref="E44" type="list">
      <formula1>Listes!$C$4:$C$7</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N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1" topLeftCell="C12" activePane="bottomRight" state="frozen"/>
      <selection pane="topLeft" activeCell="A1" activeCellId="0" sqref="A1"/>
      <selection pane="topRight" activeCell="C1" activeCellId="0" sqref="C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6"/>
    <col collapsed="false" customWidth="true" hidden="false" outlineLevel="0" max="3" min="3" style="0" width="12"/>
    <col collapsed="false" customWidth="true" hidden="false" outlineLevel="0" max="4" min="4" style="0" width="17"/>
    <col collapsed="false" customWidth="true" hidden="false" outlineLevel="0" max="5" min="5" style="0" width="19"/>
    <col collapsed="false" customWidth="true" hidden="false" outlineLevel="0" max="6" min="6" style="0" width="28"/>
    <col collapsed="false" customWidth="true" hidden="false" outlineLevel="0" max="7" min="7" style="0" width="19"/>
    <col collapsed="false" customWidth="true" hidden="false" outlineLevel="0" max="8" min="8" style="0" width="11"/>
    <col collapsed="false" customWidth="true" hidden="false" outlineLevel="0" max="9" min="9" style="0" width="16"/>
    <col collapsed="false" customWidth="true" hidden="false" outlineLevel="0" max="10" min="10" style="0" width="13"/>
    <col collapsed="false" customWidth="true" hidden="false" outlineLevel="0" max="11" min="11" style="0" width="14"/>
    <col collapsed="false" customWidth="true" hidden="false" outlineLevel="0" max="12" min="12" style="0" width="30"/>
    <col collapsed="false" customWidth="true" hidden="false" outlineLevel="0" max="13" min="13" style="0" width="22"/>
    <col collapsed="false" customWidth="true" hidden="false" outlineLevel="0" max="14" min="14" style="0" width="40"/>
  </cols>
  <sheetData>
    <row r="1" customFormat="false" ht="21.75" hidden="false" customHeight="true" outlineLevel="0" collapsed="false">
      <c r="A1" s="1" t="s">
        <v>0</v>
      </c>
      <c r="B1" s="2"/>
      <c r="C1" s="2"/>
      <c r="D1" s="2"/>
      <c r="E1" s="2"/>
      <c r="F1" s="2"/>
      <c r="G1" s="2"/>
      <c r="H1" s="2"/>
      <c r="I1" s="2"/>
      <c r="J1" s="2"/>
      <c r="K1" s="2"/>
      <c r="L1" s="2"/>
      <c r="M1" s="2"/>
      <c r="N1" s="2"/>
    </row>
    <row r="2" customFormat="false" ht="25.5" hidden="false" customHeight="true" outlineLevel="0" collapsed="false">
      <c r="A2" s="3" t="s">
        <v>86</v>
      </c>
    </row>
    <row r="3" customFormat="false" ht="15" hidden="false" customHeight="false" outlineLevel="0" collapsed="false">
      <c r="A3" s="10" t="s">
        <v>87</v>
      </c>
    </row>
    <row r="4" customFormat="false" ht="15" hidden="false" customHeight="false" outlineLevel="0" collapsed="false">
      <c r="B4" s="11" t="s">
        <v>26</v>
      </c>
      <c r="C4" s="27" t="n">
        <v>46316</v>
      </c>
      <c r="D4" s="13" t="s">
        <v>27</v>
      </c>
    </row>
    <row r="5" customFormat="false" ht="18" hidden="false" customHeight="true" outlineLevel="0" collapsed="false">
      <c r="B5" s="11" t="s">
        <v>28</v>
      </c>
      <c r="C5" s="14" t="n">
        <f aca="false">COUNTA(B12:B41)</f>
        <v>12</v>
      </c>
    </row>
    <row r="6" customFormat="false" ht="18" hidden="false" customHeight="true" outlineLevel="0" collapsed="false">
      <c r="B6" s="11" t="s">
        <v>29</v>
      </c>
      <c r="C6" s="14" t="n">
        <f aca="false">COUNTIF(K12:K41,"En retard")</f>
        <v>1</v>
      </c>
    </row>
    <row r="7" customFormat="false" ht="30" hidden="false" customHeight="true" outlineLevel="0" collapsed="false">
      <c r="B7" s="11" t="s">
        <v>30</v>
      </c>
      <c r="C7" s="14" t="n">
        <f aca="false">COUNTIF(K12:K41,"À préparer")</f>
        <v>2</v>
      </c>
    </row>
    <row r="8" customFormat="false" ht="18" hidden="false" customHeight="true" outlineLevel="0" collapsed="false">
      <c r="B8" s="11" t="s">
        <v>31</v>
      </c>
      <c r="C8" s="14" t="n">
        <f aca="false">COUNTIF(K12:K41,"À planifier")</f>
        <v>1</v>
      </c>
    </row>
    <row r="9" customFormat="false" ht="18" hidden="false" customHeight="true" outlineLevel="0" collapsed="false">
      <c r="B9" s="11" t="s">
        <v>32</v>
      </c>
      <c r="C9" s="14" t="n">
        <f aca="false">COUNTIF(K12:K41,"Sans échéance")</f>
        <v>1</v>
      </c>
    </row>
    <row r="10" customFormat="false" ht="19.5" hidden="false" customHeight="true" outlineLevel="0" collapsed="false">
      <c r="A10" s="15" t="s">
        <v>33</v>
      </c>
      <c r="B10" s="15"/>
      <c r="C10" s="15"/>
      <c r="D10" s="15"/>
      <c r="E10" s="16" t="s">
        <v>34</v>
      </c>
      <c r="F10" s="16"/>
      <c r="G10" s="16"/>
      <c r="H10" s="15" t="s">
        <v>35</v>
      </c>
      <c r="I10" s="15"/>
      <c r="J10" s="15"/>
      <c r="K10" s="15"/>
      <c r="L10" s="16" t="s">
        <v>36</v>
      </c>
      <c r="M10" s="16"/>
      <c r="N10" s="16"/>
    </row>
    <row r="11" customFormat="false" ht="51.75" hidden="false" customHeight="true" outlineLevel="0" collapsed="false">
      <c r="A11" s="17" t="s">
        <v>37</v>
      </c>
      <c r="B11" s="17" t="s">
        <v>38</v>
      </c>
      <c r="C11" s="17" t="s">
        <v>39</v>
      </c>
      <c r="D11" s="17" t="s">
        <v>40</v>
      </c>
      <c r="E11" s="17" t="s">
        <v>41</v>
      </c>
      <c r="F11" s="17" t="s">
        <v>42</v>
      </c>
      <c r="G11" s="17" t="s">
        <v>43</v>
      </c>
      <c r="H11" s="17" t="s">
        <v>44</v>
      </c>
      <c r="I11" s="17" t="s">
        <v>45</v>
      </c>
      <c r="J11" s="17" t="s">
        <v>46</v>
      </c>
      <c r="K11" s="17" t="s">
        <v>47</v>
      </c>
      <c r="L11" s="17" t="s">
        <v>48</v>
      </c>
      <c r="M11" s="17" t="s">
        <v>49</v>
      </c>
      <c r="N11" s="17" t="s">
        <v>50</v>
      </c>
    </row>
    <row r="12" customFormat="false" ht="43.5" hidden="false" customHeight="true" outlineLevel="0" collapsed="false">
      <c r="A12" s="18" t="n">
        <v>1</v>
      </c>
      <c r="B12" s="19" t="s">
        <v>88</v>
      </c>
      <c r="C12" s="20" t="s">
        <v>89</v>
      </c>
      <c r="D12" s="19" t="s">
        <v>90</v>
      </c>
      <c r="E12" s="19" t="s">
        <v>91</v>
      </c>
      <c r="F12" s="19" t="s">
        <v>92</v>
      </c>
      <c r="G12" s="19" t="s">
        <v>93</v>
      </c>
      <c r="H12" s="21" t="n">
        <v>6</v>
      </c>
      <c r="I12" s="22" t="n">
        <v>46309</v>
      </c>
      <c r="J12" s="23" t="n">
        <f aca="false">IF(OR(I12="",H12=""),"",EDATE(I12,H12))</f>
        <v>46491</v>
      </c>
      <c r="K12" s="24" t="str">
        <f aca="false">IF(B12="","",IF(G12="Indication seulement","Sans échéance",IF(OR(H12="",I12=""),"À planifier",IF(J12&lt;$C$4,"En retard",IF(J12&lt;$C$4+30,"À préparer","À jour")))))</f>
        <v>À jour</v>
      </c>
      <c r="L12" s="19" t="s">
        <v>94</v>
      </c>
      <c r="M12" s="19" t="s">
        <v>95</v>
      </c>
      <c r="N12" s="19" t="s">
        <v>96</v>
      </c>
    </row>
    <row r="13" customFormat="false" ht="30.75" hidden="false" customHeight="true" outlineLevel="0" collapsed="false">
      <c r="A13" s="18" t="n">
        <v>2</v>
      </c>
      <c r="B13" s="19" t="s">
        <v>97</v>
      </c>
      <c r="C13" s="20" t="s">
        <v>98</v>
      </c>
      <c r="D13" s="19" t="s">
        <v>90</v>
      </c>
      <c r="E13" s="19" t="s">
        <v>91</v>
      </c>
      <c r="F13" s="19" t="s">
        <v>99</v>
      </c>
      <c r="G13" s="19" t="s">
        <v>93</v>
      </c>
      <c r="H13" s="21" t="n">
        <v>12</v>
      </c>
      <c r="I13" s="22" t="n">
        <v>46063</v>
      </c>
      <c r="J13" s="23" t="n">
        <f aca="false">IF(OR(I13="",H13=""),"",EDATE(I13,H13))</f>
        <v>46428</v>
      </c>
      <c r="K13" s="24" t="str">
        <f aca="false">IF(B13="","",IF(G13="Indication seulement","Sans échéance",IF(OR(H13="",I13=""),"À planifier",IF(J13&lt;$C$4,"En retard",IF(J13&lt;$C$4+30,"À préparer","À jour")))))</f>
        <v>À jour</v>
      </c>
      <c r="L13" s="19" t="s">
        <v>94</v>
      </c>
      <c r="M13" s="19" t="s">
        <v>100</v>
      </c>
      <c r="N13" s="19"/>
    </row>
    <row r="14" customFormat="false" ht="30.75" hidden="false" customHeight="true" outlineLevel="0" collapsed="false">
      <c r="A14" s="18" t="n">
        <v>3</v>
      </c>
      <c r="B14" s="19" t="s">
        <v>101</v>
      </c>
      <c r="C14" s="20" t="s">
        <v>102</v>
      </c>
      <c r="D14" s="19" t="s">
        <v>103</v>
      </c>
      <c r="E14" s="19" t="s">
        <v>91</v>
      </c>
      <c r="F14" s="19" t="s">
        <v>104</v>
      </c>
      <c r="G14" s="19" t="s">
        <v>105</v>
      </c>
      <c r="H14" s="21" t="n">
        <v>6</v>
      </c>
      <c r="I14" s="22" t="n">
        <v>46127</v>
      </c>
      <c r="J14" s="23" t="n">
        <f aca="false">IF(OR(I14="",H14=""),"",EDATE(I14,H14))</f>
        <v>46310</v>
      </c>
      <c r="K14" s="24" t="str">
        <f aca="false">IF(B14="","",IF(G14="Indication seulement","Sans échéance",IF(OR(H14="",I14=""),"À planifier",IF(J14&lt;$C$4,"En retard",IF(J14&lt;$C$4+30,"À préparer","À jour")))))</f>
        <v>En retard</v>
      </c>
      <c r="L14" s="19" t="s">
        <v>106</v>
      </c>
      <c r="M14" s="19" t="s">
        <v>107</v>
      </c>
      <c r="N14" s="19" t="s">
        <v>108</v>
      </c>
    </row>
    <row r="15" customFormat="false" ht="30.75" hidden="false" customHeight="true" outlineLevel="0" collapsed="false">
      <c r="A15" s="18" t="n">
        <v>4</v>
      </c>
      <c r="B15" s="19" t="s">
        <v>101</v>
      </c>
      <c r="C15" s="20" t="s">
        <v>109</v>
      </c>
      <c r="D15" s="19" t="s">
        <v>110</v>
      </c>
      <c r="E15" s="19" t="s">
        <v>91</v>
      </c>
      <c r="F15" s="19" t="s">
        <v>104</v>
      </c>
      <c r="G15" s="19" t="s">
        <v>105</v>
      </c>
      <c r="H15" s="21" t="n">
        <v>6</v>
      </c>
      <c r="I15" s="22" t="n">
        <v>46154</v>
      </c>
      <c r="J15" s="23" t="n">
        <f aca="false">IF(OR(I15="",H15=""),"",EDATE(I15,H15))</f>
        <v>46338</v>
      </c>
      <c r="K15" s="24" t="str">
        <f aca="false">IF(B15="","",IF(G15="Indication seulement","Sans échéance",IF(OR(H15="",I15=""),"À planifier",IF(J15&lt;$C$4,"En retard",IF(J15&lt;$C$4+30,"À préparer","À jour")))))</f>
        <v>À préparer</v>
      </c>
      <c r="L15" s="19" t="s">
        <v>106</v>
      </c>
      <c r="M15" s="19" t="s">
        <v>111</v>
      </c>
      <c r="N15" s="19"/>
    </row>
    <row r="16" customFormat="false" ht="30.75" hidden="false" customHeight="true" outlineLevel="0" collapsed="false">
      <c r="A16" s="18" t="n">
        <v>5</v>
      </c>
      <c r="B16" s="19" t="s">
        <v>112</v>
      </c>
      <c r="C16" s="20" t="s">
        <v>113</v>
      </c>
      <c r="D16" s="19" t="s">
        <v>110</v>
      </c>
      <c r="E16" s="19" t="s">
        <v>91</v>
      </c>
      <c r="F16" s="19" t="s">
        <v>114</v>
      </c>
      <c r="G16" s="19" t="s">
        <v>105</v>
      </c>
      <c r="H16" s="21" t="n">
        <v>12</v>
      </c>
      <c r="I16" s="22" t="n">
        <v>45994</v>
      </c>
      <c r="J16" s="23" t="n">
        <f aca="false">IF(OR(I16="",H16=""),"",EDATE(I16,H16))</f>
        <v>46359</v>
      </c>
      <c r="K16" s="24" t="str">
        <f aca="false">IF(B16="","",IF(G16="Indication seulement","Sans échéance",IF(OR(H16="",I16=""),"À planifier",IF(J16&lt;$C$4,"En retard",IF(J16&lt;$C$4+30,"À préparer","À jour")))))</f>
        <v>À jour</v>
      </c>
      <c r="L16" s="19" t="s">
        <v>106</v>
      </c>
      <c r="M16" s="19" t="s">
        <v>115</v>
      </c>
      <c r="N16" s="19"/>
    </row>
    <row r="17" customFormat="false" ht="30.75" hidden="false" customHeight="true" outlineLevel="0" collapsed="false">
      <c r="A17" s="18" t="n">
        <v>6</v>
      </c>
      <c r="B17" s="19" t="s">
        <v>116</v>
      </c>
      <c r="C17" s="20" t="s">
        <v>117</v>
      </c>
      <c r="D17" s="19" t="s">
        <v>110</v>
      </c>
      <c r="E17" s="19" t="s">
        <v>118</v>
      </c>
      <c r="F17" s="19" t="s">
        <v>119</v>
      </c>
      <c r="G17" s="19" t="s">
        <v>105</v>
      </c>
      <c r="H17" s="21" t="n">
        <v>6</v>
      </c>
      <c r="I17" s="22" t="n">
        <v>46203</v>
      </c>
      <c r="J17" s="23" t="n">
        <f aca="false">IF(OR(I17="",H17=""),"",EDATE(I17,H17))</f>
        <v>46386</v>
      </c>
      <c r="K17" s="24" t="str">
        <f aca="false">IF(B17="","",IF(G17="Indication seulement","Sans échéance",IF(OR(H17="",I17=""),"À planifier",IF(J17&lt;$C$4,"En retard",IF(J17&lt;$C$4+30,"À préparer","À jour")))))</f>
        <v>À jour</v>
      </c>
      <c r="L17" s="19" t="s">
        <v>120</v>
      </c>
      <c r="M17" s="19" t="s">
        <v>121</v>
      </c>
      <c r="N17" s="19" t="s">
        <v>122</v>
      </c>
    </row>
    <row r="18" customFormat="false" ht="30.75" hidden="false" customHeight="true" outlineLevel="0" collapsed="false">
      <c r="A18" s="18" t="n">
        <v>7</v>
      </c>
      <c r="B18" s="19" t="s">
        <v>123</v>
      </c>
      <c r="C18" s="20" t="s">
        <v>124</v>
      </c>
      <c r="D18" s="19" t="s">
        <v>110</v>
      </c>
      <c r="E18" s="19" t="s">
        <v>118</v>
      </c>
      <c r="F18" s="19" t="s">
        <v>125</v>
      </c>
      <c r="G18" s="19" t="s">
        <v>93</v>
      </c>
      <c r="H18" s="21" t="n">
        <v>12</v>
      </c>
      <c r="I18" s="22" t="n">
        <v>46041</v>
      </c>
      <c r="J18" s="23" t="n">
        <f aca="false">IF(OR(I18="",H18=""),"",EDATE(I18,H18))</f>
        <v>46406</v>
      </c>
      <c r="K18" s="24" t="str">
        <f aca="false">IF(B18="","",IF(G18="Indication seulement","Sans échéance",IF(OR(H18="",I18=""),"À planifier",IF(J18&lt;$C$4,"En retard",IF(J18&lt;$C$4+30,"À préparer","À jour")))))</f>
        <v>À jour</v>
      </c>
      <c r="L18" s="19" t="s">
        <v>126</v>
      </c>
      <c r="M18" s="19" t="s">
        <v>127</v>
      </c>
      <c r="N18" s="19"/>
    </row>
    <row r="19" customFormat="false" ht="30.75" hidden="false" customHeight="true" outlineLevel="0" collapsed="false">
      <c r="A19" s="18" t="n">
        <v>8</v>
      </c>
      <c r="B19" s="19" t="s">
        <v>128</v>
      </c>
      <c r="C19" s="20" t="s">
        <v>129</v>
      </c>
      <c r="D19" s="19" t="s">
        <v>130</v>
      </c>
      <c r="E19" s="19" t="s">
        <v>131</v>
      </c>
      <c r="F19" s="19" t="s">
        <v>132</v>
      </c>
      <c r="G19" s="19" t="s">
        <v>93</v>
      </c>
      <c r="H19" s="21" t="n">
        <v>12</v>
      </c>
      <c r="I19" s="22" t="n">
        <v>45957</v>
      </c>
      <c r="J19" s="23" t="n">
        <f aca="false">IF(OR(I19="",H19=""),"",EDATE(I19,H19))</f>
        <v>46322</v>
      </c>
      <c r="K19" s="24" t="str">
        <f aca="false">IF(B19="","",IF(G19="Indication seulement","Sans échéance",IF(OR(H19="",I19=""),"À planifier",IF(J19&lt;$C$4,"En retard",IF(J19&lt;$C$4+30,"À préparer","À jour")))))</f>
        <v>À préparer</v>
      </c>
      <c r="L19" s="19" t="s">
        <v>133</v>
      </c>
      <c r="M19" s="19" t="s">
        <v>134</v>
      </c>
      <c r="N19" s="19" t="s">
        <v>135</v>
      </c>
    </row>
    <row r="20" customFormat="false" ht="30.75" hidden="false" customHeight="true" outlineLevel="0" collapsed="false">
      <c r="A20" s="18" t="n">
        <v>9</v>
      </c>
      <c r="B20" s="19" t="s">
        <v>136</v>
      </c>
      <c r="C20" s="20" t="s">
        <v>137</v>
      </c>
      <c r="D20" s="19" t="s">
        <v>138</v>
      </c>
      <c r="E20" s="19" t="s">
        <v>131</v>
      </c>
      <c r="F20" s="19" t="s">
        <v>139</v>
      </c>
      <c r="G20" s="19" t="s">
        <v>93</v>
      </c>
      <c r="H20" s="21" t="n">
        <v>12</v>
      </c>
      <c r="I20" s="22" t="n">
        <v>46086</v>
      </c>
      <c r="J20" s="23" t="n">
        <f aca="false">IF(OR(I20="",H20=""),"",EDATE(I20,H20))</f>
        <v>46451</v>
      </c>
      <c r="K20" s="24" t="str">
        <f aca="false">IF(B20="","",IF(G20="Indication seulement","Sans échéance",IF(OR(H20="",I20=""),"À planifier",IF(J20&lt;$C$4,"En retard",IF(J20&lt;$C$4+30,"À préparer","À jour")))))</f>
        <v>À jour</v>
      </c>
      <c r="L20" s="19" t="s">
        <v>140</v>
      </c>
      <c r="M20" s="19" t="s">
        <v>141</v>
      </c>
      <c r="N20" s="19"/>
    </row>
    <row r="21" customFormat="false" ht="30.75" hidden="false" customHeight="true" outlineLevel="0" collapsed="false">
      <c r="A21" s="18" t="n">
        <v>10</v>
      </c>
      <c r="B21" s="19" t="s">
        <v>142</v>
      </c>
      <c r="C21" s="20" t="s">
        <v>143</v>
      </c>
      <c r="D21" s="19" t="s">
        <v>144</v>
      </c>
      <c r="E21" s="19" t="s">
        <v>145</v>
      </c>
      <c r="F21" s="19" t="s">
        <v>146</v>
      </c>
      <c r="G21" s="19" t="s">
        <v>93</v>
      </c>
      <c r="H21" s="21" t="n">
        <v>24</v>
      </c>
      <c r="I21" s="22" t="n">
        <v>45677</v>
      </c>
      <c r="J21" s="23" t="n">
        <f aca="false">IF(OR(I21="",H21=""),"",EDATE(I21,H21))</f>
        <v>46407</v>
      </c>
      <c r="K21" s="24" t="str">
        <f aca="false">IF(B21="","",IF(G21="Indication seulement","Sans échéance",IF(OR(H21="",I21=""),"À planifier",IF(J21&lt;$C$4,"En retard",IF(J21&lt;$C$4+30,"À préparer","À jour")))))</f>
        <v>À jour</v>
      </c>
      <c r="L21" s="19" t="s">
        <v>147</v>
      </c>
      <c r="M21" s="19" t="s">
        <v>148</v>
      </c>
      <c r="N21" s="19" t="s">
        <v>149</v>
      </c>
    </row>
    <row r="22" customFormat="false" ht="30.75" hidden="false" customHeight="true" outlineLevel="0" collapsed="false">
      <c r="A22" s="18" t="n">
        <v>11</v>
      </c>
      <c r="B22" s="19" t="s">
        <v>150</v>
      </c>
      <c r="C22" s="20" t="s">
        <v>151</v>
      </c>
      <c r="D22" s="19" t="s">
        <v>152</v>
      </c>
      <c r="E22" s="19" t="s">
        <v>153</v>
      </c>
      <c r="F22" s="19" t="s">
        <v>32</v>
      </c>
      <c r="G22" s="19" t="s">
        <v>32</v>
      </c>
      <c r="H22" s="21"/>
      <c r="I22" s="22"/>
      <c r="J22" s="23" t="str">
        <f aca="false">IF(OR(I22="",H22=""),"",EDATE(I22,H22))</f>
        <v/>
      </c>
      <c r="K22" s="24" t="str">
        <f aca="false">IF(B22="","",IF(G22="Indication seulement","Sans échéance",IF(OR(H22="",I22=""),"À planifier",IF(J22&lt;$C$4,"En retard",IF(J22&lt;$C$4+30,"À préparer","À jour")))))</f>
        <v>Sans échéance</v>
      </c>
      <c r="L22" s="19"/>
      <c r="M22" s="19"/>
      <c r="N22" s="19" t="s">
        <v>154</v>
      </c>
    </row>
    <row r="23" customFormat="false" ht="30.75" hidden="false" customHeight="true" outlineLevel="0" collapsed="false">
      <c r="A23" s="18" t="n">
        <v>12</v>
      </c>
      <c r="B23" s="19" t="s">
        <v>155</v>
      </c>
      <c r="C23" s="20" t="s">
        <v>156</v>
      </c>
      <c r="D23" s="19" t="s">
        <v>144</v>
      </c>
      <c r="E23" s="19" t="s">
        <v>91</v>
      </c>
      <c r="F23" s="19" t="s">
        <v>157</v>
      </c>
      <c r="G23" s="19" t="s">
        <v>93</v>
      </c>
      <c r="H23" s="21" t="n">
        <v>12</v>
      </c>
      <c r="I23" s="22"/>
      <c r="J23" s="23" t="str">
        <f aca="false">IF(OR(I23="",H23=""),"",EDATE(I23,H23))</f>
        <v/>
      </c>
      <c r="K23" s="24" t="str">
        <f aca="false">IF(B23="","",IF(G23="Indication seulement","Sans échéance",IF(OR(H23="",I23=""),"À planifier",IF(J23&lt;$C$4,"En retard",IF(J23&lt;$C$4+30,"À préparer","À jour")))))</f>
        <v>À planifier</v>
      </c>
      <c r="L23" s="19" t="s">
        <v>158</v>
      </c>
      <c r="M23" s="19"/>
      <c r="N23" s="19" t="s">
        <v>159</v>
      </c>
    </row>
    <row r="24" customFormat="false" ht="30" hidden="false" customHeight="true" outlineLevel="0" collapsed="false">
      <c r="A24" s="18" t="n">
        <v>13</v>
      </c>
      <c r="B24" s="19"/>
      <c r="C24" s="20"/>
      <c r="D24" s="19"/>
      <c r="E24" s="19"/>
      <c r="F24" s="19"/>
      <c r="G24" s="19"/>
      <c r="H24" s="21"/>
      <c r="I24" s="22"/>
      <c r="J24" s="23" t="str">
        <f aca="false">IF(OR(I24="",H24=""),"",EDATE(I24,H24))</f>
        <v/>
      </c>
      <c r="K24" s="24" t="str">
        <f aca="false">IF(B24="","",IF(G24="Indication seulement","Sans échéance",IF(OR(H24="",I24=""),"À planifier",IF(J24&lt;$C$4,"En retard",IF(J24&lt;$C$4+30,"À préparer","À jour")))))</f>
        <v/>
      </c>
      <c r="L24" s="19"/>
      <c r="M24" s="19"/>
      <c r="N24" s="19"/>
    </row>
    <row r="25" customFormat="false" ht="30" hidden="false" customHeight="true" outlineLevel="0" collapsed="false">
      <c r="A25" s="18" t="n">
        <v>14</v>
      </c>
      <c r="B25" s="19"/>
      <c r="C25" s="20"/>
      <c r="D25" s="19"/>
      <c r="E25" s="19"/>
      <c r="F25" s="19"/>
      <c r="G25" s="19"/>
      <c r="H25" s="21"/>
      <c r="I25" s="22"/>
      <c r="J25" s="23" t="str">
        <f aca="false">IF(OR(I25="",H25=""),"",EDATE(I25,H25))</f>
        <v/>
      </c>
      <c r="K25" s="24" t="str">
        <f aca="false">IF(B25="","",IF(G25="Indication seulement","Sans échéance",IF(OR(H25="",I25=""),"À planifier",IF(J25&lt;$C$4,"En retard",IF(J25&lt;$C$4+30,"À préparer","À jour")))))</f>
        <v/>
      </c>
      <c r="L25" s="19"/>
      <c r="M25" s="19"/>
      <c r="N25" s="19"/>
    </row>
    <row r="26" customFormat="false" ht="30" hidden="false" customHeight="true" outlineLevel="0" collapsed="false">
      <c r="A26" s="18" t="n">
        <v>15</v>
      </c>
      <c r="B26" s="19"/>
      <c r="C26" s="20"/>
      <c r="D26" s="19"/>
      <c r="E26" s="19"/>
      <c r="F26" s="19"/>
      <c r="G26" s="19"/>
      <c r="H26" s="21"/>
      <c r="I26" s="22"/>
      <c r="J26" s="23" t="str">
        <f aca="false">IF(OR(I26="",H26=""),"",EDATE(I26,H26))</f>
        <v/>
      </c>
      <c r="K26" s="24" t="str">
        <f aca="false">IF(B26="","",IF(G26="Indication seulement","Sans échéance",IF(OR(H26="",I26=""),"À planifier",IF(J26&lt;$C$4,"En retard",IF(J26&lt;$C$4+30,"À préparer","À jour")))))</f>
        <v/>
      </c>
      <c r="L26" s="19"/>
      <c r="M26" s="19"/>
      <c r="N26" s="19"/>
    </row>
    <row r="27" customFormat="false" ht="30" hidden="false" customHeight="true" outlineLevel="0" collapsed="false">
      <c r="A27" s="18" t="n">
        <v>16</v>
      </c>
      <c r="B27" s="19"/>
      <c r="C27" s="20"/>
      <c r="D27" s="19"/>
      <c r="E27" s="19"/>
      <c r="F27" s="19"/>
      <c r="G27" s="19"/>
      <c r="H27" s="21"/>
      <c r="I27" s="22"/>
      <c r="J27" s="23" t="str">
        <f aca="false">IF(OR(I27="",H27=""),"",EDATE(I27,H27))</f>
        <v/>
      </c>
      <c r="K27" s="24" t="str">
        <f aca="false">IF(B27="","",IF(G27="Indication seulement","Sans échéance",IF(OR(H27="",I27=""),"À planifier",IF(J27&lt;$C$4,"En retard",IF(J27&lt;$C$4+30,"À préparer","À jour")))))</f>
        <v/>
      </c>
      <c r="L27" s="19"/>
      <c r="M27" s="19"/>
      <c r="N27" s="19"/>
    </row>
  </sheetData>
  <mergeCells count="4">
    <mergeCell ref="A10:D10"/>
    <mergeCell ref="E10:G10"/>
    <mergeCell ref="H10:K10"/>
    <mergeCell ref="L10:N10"/>
  </mergeCells>
  <conditionalFormatting sqref="K12:K41">
    <cfRule type="expression" priority="2" aboveAverage="0" equalAverage="0" bottom="0" percent="0" rank="0" text="" dxfId="0">
      <formula>$K12="À jour"</formula>
    </cfRule>
    <cfRule type="expression" priority="3" aboveAverage="0" equalAverage="0" bottom="0" percent="0" rank="0" text="" dxfId="1">
      <formula>$K12="À préparer"</formula>
    </cfRule>
    <cfRule type="expression" priority="4" aboveAverage="0" equalAverage="0" bottom="0" percent="0" rank="0" text="" dxfId="2">
      <formula>OR($K12="En retard",$K12="À planifier")</formula>
    </cfRule>
  </conditionalFormatting>
  <dataValidations count="2">
    <dataValidation allowBlank="true" errorStyle="stop" operator="between" showDropDown="false" showErrorMessage="false" showInputMessage="false" sqref="E12:E41" type="list">
      <formula1>Listes!$A$4:$A$8</formula1>
      <formula2>0</formula2>
    </dataValidation>
    <dataValidation allowBlank="true" errorStyle="stop" operator="between" showDropDown="false" showErrorMessage="false" showInputMessage="false" sqref="G12:G41" type="list">
      <formula1>Listes!$B$4:$B$6</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J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9"/>
    <col collapsed="false" customWidth="true" hidden="false" outlineLevel="0" max="3" min="3" style="0" width="12"/>
    <col collapsed="false" customWidth="true" hidden="false" outlineLevel="0" max="4" min="4" style="0" width="11"/>
    <col collapsed="false" customWidth="true" hidden="false" outlineLevel="0" max="5" min="5" style="0" width="24"/>
    <col collapsed="false" customWidth="true" hidden="false" outlineLevel="0" max="6" min="6" style="0" width="15"/>
    <col collapsed="false" customWidth="true" hidden="false" outlineLevel="0" max="7" min="7" style="0" width="13"/>
    <col collapsed="false" customWidth="true" hidden="false" outlineLevel="0" max="8" min="8" style="0" width="15"/>
    <col collapsed="false" customWidth="true" hidden="false" outlineLevel="0" max="9" min="9" style="0" width="13"/>
    <col collapsed="false" customWidth="true" hidden="false" outlineLevel="0" max="10" min="10" style="0" width="40"/>
  </cols>
  <sheetData>
    <row r="1" customFormat="false" ht="21.75" hidden="false" customHeight="true" outlineLevel="0" collapsed="false">
      <c r="A1" s="1" t="s">
        <v>51</v>
      </c>
      <c r="B1" s="2"/>
      <c r="C1" s="2"/>
      <c r="D1" s="2"/>
      <c r="E1" s="2"/>
      <c r="F1" s="2"/>
      <c r="G1" s="2"/>
      <c r="H1" s="2"/>
      <c r="I1" s="2"/>
      <c r="J1" s="2"/>
    </row>
    <row r="2" customFormat="false" ht="25.5" hidden="false" customHeight="true" outlineLevel="0" collapsed="false">
      <c r="A2" s="3" t="s">
        <v>160</v>
      </c>
    </row>
    <row r="3" customFormat="false" ht="15" hidden="false" customHeight="false" outlineLevel="0" collapsed="false">
      <c r="A3" s="10" t="s">
        <v>161</v>
      </c>
    </row>
    <row r="5" customFormat="false" ht="19.5" hidden="false" customHeight="true" outlineLevel="0" collapsed="false">
      <c r="A5" s="15" t="s">
        <v>54</v>
      </c>
      <c r="B5" s="15"/>
      <c r="C5" s="15"/>
      <c r="D5" s="15"/>
      <c r="E5" s="15"/>
      <c r="F5" s="15"/>
      <c r="G5" s="15"/>
      <c r="H5" s="15"/>
      <c r="I5" s="15"/>
      <c r="J5" s="15"/>
    </row>
    <row r="6" customFormat="false" ht="19.5" hidden="false" customHeight="true" outlineLevel="0" collapsed="false">
      <c r="A6" s="11" t="s">
        <v>55</v>
      </c>
      <c r="B6" s="11"/>
      <c r="C6" s="11"/>
      <c r="D6" s="11"/>
      <c r="E6" s="19" t="s">
        <v>162</v>
      </c>
      <c r="F6" s="19"/>
      <c r="G6" s="19"/>
      <c r="H6" s="19"/>
      <c r="I6" s="19"/>
      <c r="J6" s="19"/>
    </row>
    <row r="7" customFormat="false" ht="19.5" hidden="false" customHeight="true" outlineLevel="0" collapsed="false">
      <c r="A7" s="11" t="s">
        <v>56</v>
      </c>
      <c r="B7" s="11"/>
      <c r="C7" s="11"/>
      <c r="D7" s="11"/>
      <c r="E7" s="19" t="s">
        <v>163</v>
      </c>
      <c r="F7" s="19"/>
      <c r="G7" s="19"/>
      <c r="H7" s="19"/>
      <c r="I7" s="19"/>
      <c r="J7" s="19"/>
    </row>
    <row r="8" customFormat="false" ht="24" hidden="false" customHeight="true" outlineLevel="0" collapsed="false">
      <c r="A8" s="11" t="s">
        <v>57</v>
      </c>
      <c r="B8" s="11"/>
      <c r="C8" s="11"/>
      <c r="D8" s="11"/>
      <c r="E8" s="19" t="s">
        <v>164</v>
      </c>
      <c r="F8" s="19"/>
      <c r="G8" s="19"/>
      <c r="H8" s="19"/>
      <c r="I8" s="19"/>
      <c r="J8" s="19"/>
    </row>
    <row r="9" customFormat="false" ht="19.5" hidden="false" customHeight="true" outlineLevel="0" collapsed="false">
      <c r="A9" s="11" t="s">
        <v>58</v>
      </c>
      <c r="B9" s="11"/>
      <c r="C9" s="11"/>
      <c r="D9" s="11"/>
      <c r="E9" s="19" t="s">
        <v>165</v>
      </c>
      <c r="F9" s="19"/>
      <c r="G9" s="19"/>
      <c r="H9" s="19"/>
      <c r="I9" s="19"/>
      <c r="J9" s="19"/>
    </row>
    <row r="10" customFormat="false" ht="19.5" hidden="false" customHeight="true" outlineLevel="0" collapsed="false">
      <c r="A10" s="11" t="s">
        <v>59</v>
      </c>
      <c r="B10" s="11"/>
      <c r="C10" s="11"/>
      <c r="D10" s="11"/>
      <c r="E10" s="19" t="s">
        <v>166</v>
      </c>
      <c r="F10" s="19"/>
      <c r="G10" s="19"/>
      <c r="H10" s="19"/>
      <c r="I10" s="19"/>
      <c r="J10" s="19"/>
    </row>
    <row r="12" customFormat="false" ht="19.5" hidden="false" customHeight="true" outlineLevel="0" collapsed="false">
      <c r="A12" s="16" t="s">
        <v>60</v>
      </c>
      <c r="B12" s="16"/>
      <c r="C12" s="16"/>
      <c r="D12" s="16"/>
      <c r="E12" s="16"/>
      <c r="F12" s="16"/>
      <c r="G12" s="16"/>
      <c r="H12" s="16"/>
      <c r="I12" s="16"/>
      <c r="J12" s="16"/>
    </row>
    <row r="13" customFormat="false" ht="31.5" hidden="false" customHeight="true" outlineLevel="0" collapsed="false">
      <c r="A13" s="11" t="s">
        <v>61</v>
      </c>
      <c r="B13" s="11"/>
      <c r="C13" s="11"/>
      <c r="D13" s="11"/>
      <c r="E13" s="25" t="n">
        <v>46217</v>
      </c>
      <c r="F13" s="25"/>
      <c r="G13" s="25"/>
      <c r="H13" s="25"/>
      <c r="I13" s="25"/>
      <c r="J13" s="25"/>
    </row>
    <row r="14" customFormat="false" ht="19.5" hidden="false" customHeight="true" outlineLevel="0" collapsed="false">
      <c r="A14" s="11" t="s">
        <v>62</v>
      </c>
      <c r="B14" s="11"/>
      <c r="C14" s="11"/>
      <c r="D14" s="11"/>
      <c r="E14" s="25" t="n">
        <v>46309</v>
      </c>
      <c r="F14" s="25"/>
      <c r="G14" s="25"/>
      <c r="H14" s="25"/>
      <c r="I14" s="25"/>
      <c r="J14" s="25"/>
    </row>
    <row r="15" customFormat="false" ht="19.5" hidden="false" customHeight="true" outlineLevel="0" collapsed="false">
      <c r="A15" s="11" t="s">
        <v>63</v>
      </c>
      <c r="B15" s="11"/>
      <c r="C15" s="11"/>
      <c r="D15" s="11"/>
      <c r="E15" s="26" t="n">
        <f aca="false">IF(OR(E13="",E14=""),"",E14-E13)</f>
        <v>92</v>
      </c>
      <c r="F15" s="26"/>
      <c r="G15" s="26"/>
      <c r="H15" s="26"/>
      <c r="I15" s="26"/>
      <c r="J15" s="26"/>
    </row>
    <row r="17" customFormat="false" ht="19.5" hidden="false" customHeight="true" outlineLevel="0" collapsed="false">
      <c r="A17" s="15" t="s">
        <v>64</v>
      </c>
      <c r="B17" s="15"/>
      <c r="C17" s="15"/>
      <c r="D17" s="15"/>
      <c r="E17" s="15"/>
      <c r="F17" s="15"/>
      <c r="G17" s="15"/>
      <c r="H17" s="15"/>
      <c r="I17" s="15"/>
      <c r="J17" s="15"/>
    </row>
    <row r="18" customFormat="false" ht="19.5" hidden="false" customHeight="true" outlineLevel="0" collapsed="false">
      <c r="A18" s="11" t="s">
        <v>65</v>
      </c>
      <c r="B18" s="11"/>
      <c r="C18" s="11"/>
      <c r="D18" s="11"/>
      <c r="E18" s="26" t="n">
        <f aca="false">COUNTA(B25:B39)</f>
        <v>11</v>
      </c>
      <c r="F18" s="26"/>
      <c r="G18" s="26"/>
      <c r="H18" s="26"/>
      <c r="I18" s="26"/>
      <c r="J18" s="26"/>
    </row>
    <row r="19" customFormat="false" ht="19.5" hidden="false" customHeight="true" outlineLevel="0" collapsed="false">
      <c r="A19" s="11" t="s">
        <v>66</v>
      </c>
      <c r="B19" s="11"/>
      <c r="C19" s="11"/>
      <c r="D19" s="11"/>
      <c r="E19" s="26" t="n">
        <f aca="false">COUNTIF(F25:F39,"Oui")</f>
        <v>2</v>
      </c>
      <c r="F19" s="26"/>
      <c r="G19" s="26"/>
      <c r="H19" s="26"/>
      <c r="I19" s="26"/>
      <c r="J19" s="26"/>
    </row>
    <row r="20" customFormat="false" ht="19.5" hidden="false" customHeight="true" outlineLevel="0" collapsed="false">
      <c r="A20" s="11" t="s">
        <v>67</v>
      </c>
      <c r="B20" s="11"/>
      <c r="C20" s="11"/>
      <c r="D20" s="11"/>
      <c r="E20" s="26" t="n">
        <f aca="false">SUM(G25:G39)</f>
        <v>200</v>
      </c>
      <c r="F20" s="26"/>
      <c r="G20" s="26"/>
      <c r="H20" s="26"/>
      <c r="I20" s="26"/>
      <c r="J20" s="26"/>
    </row>
    <row r="21" customFormat="false" ht="19.5" hidden="false" customHeight="true" outlineLevel="0" collapsed="false">
      <c r="A21" s="11" t="s">
        <v>68</v>
      </c>
      <c r="B21" s="11"/>
      <c r="C21" s="11"/>
      <c r="D21" s="11"/>
      <c r="E21" s="26" t="n">
        <f aca="false">SUM(H25:H39)</f>
        <v>7</v>
      </c>
      <c r="F21" s="26"/>
      <c r="G21" s="26"/>
      <c r="H21" s="26"/>
      <c r="I21" s="26"/>
      <c r="J21" s="26"/>
    </row>
    <row r="22" customFormat="false" ht="19.5" hidden="false" customHeight="true" outlineLevel="0" collapsed="false">
      <c r="A22" s="11" t="s">
        <v>69</v>
      </c>
      <c r="B22" s="11"/>
      <c r="C22" s="11"/>
      <c r="D22" s="11"/>
      <c r="E22" s="26" t="n">
        <f aca="false">SUMIF(I25:I39,"Oui",H25:H39)</f>
        <v>3</v>
      </c>
      <c r="F22" s="26"/>
      <c r="G22" s="26"/>
      <c r="H22" s="26"/>
      <c r="I22" s="26"/>
      <c r="J22" s="26"/>
    </row>
    <row r="23" customFormat="false" ht="19.5" hidden="false" customHeight="true" outlineLevel="0" collapsed="false">
      <c r="A23" s="11" t="s">
        <v>70</v>
      </c>
      <c r="B23" s="11"/>
      <c r="C23" s="11"/>
      <c r="D23" s="11"/>
      <c r="E23" s="26" t="str">
        <f aca="false">IF(E22="","",IF(E22&gt;0,"Oui : des pièces non conformes ont été livrées","Non : aucune pièce non conforme livrée"))</f>
        <v>Oui : des pièces non conformes ont été livrées</v>
      </c>
      <c r="F23" s="26"/>
      <c r="G23" s="26"/>
      <c r="H23" s="26"/>
      <c r="I23" s="26"/>
      <c r="J23" s="26"/>
    </row>
    <row r="24" customFormat="false" ht="51.75" hidden="false" customHeight="true" outlineLevel="0" collapsed="false">
      <c r="A24" s="17" t="s">
        <v>37</v>
      </c>
      <c r="B24" s="17" t="s">
        <v>71</v>
      </c>
      <c r="C24" s="17" t="s">
        <v>72</v>
      </c>
      <c r="D24" s="17" t="s">
        <v>73</v>
      </c>
      <c r="E24" s="17" t="s">
        <v>74</v>
      </c>
      <c r="F24" s="17" t="s">
        <v>75</v>
      </c>
      <c r="G24" s="17" t="s">
        <v>67</v>
      </c>
      <c r="H24" s="17" t="s">
        <v>68</v>
      </c>
      <c r="I24" s="17" t="s">
        <v>76</v>
      </c>
      <c r="J24" s="17" t="s">
        <v>77</v>
      </c>
    </row>
    <row r="25" customFormat="false" ht="30.75" hidden="false" customHeight="true" outlineLevel="0" collapsed="false">
      <c r="A25" s="18" t="n">
        <v>1</v>
      </c>
      <c r="B25" s="19" t="s">
        <v>167</v>
      </c>
      <c r="C25" s="22" t="n">
        <v>46223</v>
      </c>
      <c r="D25" s="21" t="n">
        <v>150</v>
      </c>
      <c r="E25" s="19" t="s">
        <v>168</v>
      </c>
      <c r="F25" s="20" t="s">
        <v>169</v>
      </c>
      <c r="G25" s="21" t="n">
        <v>0</v>
      </c>
      <c r="H25" s="21" t="n">
        <v>0</v>
      </c>
      <c r="I25" s="20" t="s">
        <v>169</v>
      </c>
      <c r="J25" s="19" t="s">
        <v>170</v>
      </c>
    </row>
    <row r="26" customFormat="false" ht="18" hidden="false" customHeight="true" outlineLevel="0" collapsed="false">
      <c r="A26" s="18" t="n">
        <v>2</v>
      </c>
      <c r="B26" s="19" t="s">
        <v>171</v>
      </c>
      <c r="C26" s="22" t="n">
        <v>46231</v>
      </c>
      <c r="D26" s="21" t="n">
        <v>60</v>
      </c>
      <c r="E26" s="19" t="s">
        <v>168</v>
      </c>
      <c r="F26" s="20" t="s">
        <v>169</v>
      </c>
      <c r="G26" s="21" t="n">
        <v>0</v>
      </c>
      <c r="H26" s="21" t="n">
        <v>0</v>
      </c>
      <c r="I26" s="20" t="s">
        <v>169</v>
      </c>
      <c r="J26" s="19" t="s">
        <v>172</v>
      </c>
    </row>
    <row r="27" customFormat="false" ht="18" hidden="false" customHeight="true" outlineLevel="0" collapsed="false">
      <c r="A27" s="18" t="n">
        <v>3</v>
      </c>
      <c r="B27" s="19" t="s">
        <v>173</v>
      </c>
      <c r="C27" s="22" t="n">
        <v>46244</v>
      </c>
      <c r="D27" s="21" t="n">
        <v>200</v>
      </c>
      <c r="E27" s="19" t="s">
        <v>168</v>
      </c>
      <c r="F27" s="20" t="s">
        <v>169</v>
      </c>
      <c r="G27" s="21" t="n">
        <v>0</v>
      </c>
      <c r="H27" s="21" t="n">
        <v>0</v>
      </c>
      <c r="I27" s="20" t="s">
        <v>174</v>
      </c>
      <c r="J27" s="19" t="s">
        <v>172</v>
      </c>
    </row>
    <row r="28" customFormat="false" ht="30.75" hidden="false" customHeight="true" outlineLevel="0" collapsed="false">
      <c r="A28" s="18" t="n">
        <v>4</v>
      </c>
      <c r="B28" s="19" t="s">
        <v>175</v>
      </c>
      <c r="C28" s="22" t="n">
        <v>46258</v>
      </c>
      <c r="D28" s="21" t="n">
        <v>80</v>
      </c>
      <c r="E28" s="19" t="s">
        <v>168</v>
      </c>
      <c r="F28" s="20" t="s">
        <v>174</v>
      </c>
      <c r="G28" s="21" t="n">
        <v>80</v>
      </c>
      <c r="H28" s="21" t="n">
        <v>3</v>
      </c>
      <c r="I28" s="20" t="s">
        <v>174</v>
      </c>
      <c r="J28" s="19" t="s">
        <v>176</v>
      </c>
    </row>
    <row r="29" customFormat="false" ht="18" hidden="false" customHeight="true" outlineLevel="0" collapsed="false">
      <c r="A29" s="18" t="n">
        <v>5</v>
      </c>
      <c r="B29" s="19" t="s">
        <v>177</v>
      </c>
      <c r="C29" s="22" t="n">
        <v>46267</v>
      </c>
      <c r="D29" s="21" t="n">
        <v>100</v>
      </c>
      <c r="E29" s="19" t="s">
        <v>168</v>
      </c>
      <c r="F29" s="20" t="s">
        <v>169</v>
      </c>
      <c r="G29" s="21" t="n">
        <v>0</v>
      </c>
      <c r="H29" s="21" t="n">
        <v>0</v>
      </c>
      <c r="I29" s="20" t="s">
        <v>174</v>
      </c>
      <c r="J29" s="19" t="s">
        <v>172</v>
      </c>
    </row>
    <row r="30" customFormat="false" ht="18" hidden="false" customHeight="true" outlineLevel="0" collapsed="false">
      <c r="A30" s="18" t="n">
        <v>6</v>
      </c>
      <c r="B30" s="19" t="s">
        <v>178</v>
      </c>
      <c r="C30" s="22" t="n">
        <v>46274</v>
      </c>
      <c r="D30" s="21" t="n">
        <v>40</v>
      </c>
      <c r="E30" s="19" t="s">
        <v>168</v>
      </c>
      <c r="F30" s="20" t="s">
        <v>169</v>
      </c>
      <c r="G30" s="21" t="n">
        <v>0</v>
      </c>
      <c r="H30" s="21" t="n">
        <v>0</v>
      </c>
      <c r="I30" s="20" t="s">
        <v>174</v>
      </c>
      <c r="J30" s="19" t="s">
        <v>172</v>
      </c>
    </row>
    <row r="31" customFormat="false" ht="30.75" hidden="false" customHeight="true" outlineLevel="0" collapsed="false">
      <c r="A31" s="18" t="n">
        <v>7</v>
      </c>
      <c r="B31" s="19" t="s">
        <v>179</v>
      </c>
      <c r="C31" s="22" t="n">
        <v>46281</v>
      </c>
      <c r="D31" s="21" t="n">
        <v>120</v>
      </c>
      <c r="E31" s="19" t="s">
        <v>168</v>
      </c>
      <c r="F31" s="20" t="s">
        <v>174</v>
      </c>
      <c r="G31" s="21" t="n">
        <v>120</v>
      </c>
      <c r="H31" s="21" t="n">
        <v>4</v>
      </c>
      <c r="I31" s="20" t="s">
        <v>169</v>
      </c>
      <c r="J31" s="19" t="s">
        <v>180</v>
      </c>
    </row>
    <row r="32" customFormat="false" ht="18" hidden="false" customHeight="true" outlineLevel="0" collapsed="false">
      <c r="A32" s="18" t="n">
        <v>8</v>
      </c>
      <c r="B32" s="19" t="s">
        <v>181</v>
      </c>
      <c r="C32" s="22" t="n">
        <v>46290</v>
      </c>
      <c r="D32" s="21" t="n">
        <v>90</v>
      </c>
      <c r="E32" s="19" t="s">
        <v>168</v>
      </c>
      <c r="F32" s="20" t="s">
        <v>169</v>
      </c>
      <c r="G32" s="21" t="n">
        <v>0</v>
      </c>
      <c r="H32" s="21" t="n">
        <v>0</v>
      </c>
      <c r="I32" s="20" t="s">
        <v>174</v>
      </c>
      <c r="J32" s="19" t="s">
        <v>172</v>
      </c>
    </row>
    <row r="33" customFormat="false" ht="18" hidden="false" customHeight="true" outlineLevel="0" collapsed="false">
      <c r="A33" s="18" t="n">
        <v>9</v>
      </c>
      <c r="B33" s="19" t="s">
        <v>182</v>
      </c>
      <c r="C33" s="22" t="n">
        <v>46296</v>
      </c>
      <c r="D33" s="21" t="n">
        <v>250</v>
      </c>
      <c r="E33" s="19" t="s">
        <v>168</v>
      </c>
      <c r="F33" s="20" t="s">
        <v>169</v>
      </c>
      <c r="G33" s="21" t="n">
        <v>0</v>
      </c>
      <c r="H33" s="21" t="n">
        <v>0</v>
      </c>
      <c r="I33" s="20" t="s">
        <v>169</v>
      </c>
      <c r="J33" s="19" t="s">
        <v>172</v>
      </c>
    </row>
    <row r="34" customFormat="false" ht="18" hidden="false" customHeight="true" outlineLevel="0" collapsed="false">
      <c r="A34" s="18" t="n">
        <v>10</v>
      </c>
      <c r="B34" s="19" t="s">
        <v>183</v>
      </c>
      <c r="C34" s="22" t="n">
        <v>46301</v>
      </c>
      <c r="D34" s="21" t="n">
        <v>70</v>
      </c>
      <c r="E34" s="19" t="s">
        <v>168</v>
      </c>
      <c r="F34" s="20" t="s">
        <v>169</v>
      </c>
      <c r="G34" s="21" t="n">
        <v>0</v>
      </c>
      <c r="H34" s="21" t="n">
        <v>0</v>
      </c>
      <c r="I34" s="20" t="s">
        <v>169</v>
      </c>
      <c r="J34" s="19" t="s">
        <v>172</v>
      </c>
    </row>
    <row r="35" customFormat="false" ht="18" hidden="false" customHeight="true" outlineLevel="0" collapsed="false">
      <c r="A35" s="18" t="n">
        <v>11</v>
      </c>
      <c r="B35" s="19" t="s">
        <v>184</v>
      </c>
      <c r="C35" s="22" t="n">
        <v>46307</v>
      </c>
      <c r="D35" s="21" t="n">
        <v>50</v>
      </c>
      <c r="E35" s="19" t="s">
        <v>168</v>
      </c>
      <c r="F35" s="20" t="s">
        <v>169</v>
      </c>
      <c r="G35" s="21" t="n">
        <v>0</v>
      </c>
      <c r="H35" s="21" t="n">
        <v>0</v>
      </c>
      <c r="I35" s="20" t="s">
        <v>169</v>
      </c>
      <c r="J35" s="19" t="s">
        <v>172</v>
      </c>
    </row>
    <row r="36" customFormat="false" ht="30" hidden="false" customHeight="true" outlineLevel="0" collapsed="false">
      <c r="A36" s="18" t="n">
        <v>12</v>
      </c>
      <c r="B36" s="19"/>
      <c r="C36" s="22"/>
      <c r="D36" s="21"/>
      <c r="E36" s="19"/>
      <c r="F36" s="20"/>
      <c r="G36" s="21"/>
      <c r="H36" s="21"/>
      <c r="I36" s="20"/>
      <c r="J36" s="19"/>
    </row>
    <row r="37" customFormat="false" ht="30" hidden="false" customHeight="true" outlineLevel="0" collapsed="false">
      <c r="A37" s="18" t="n">
        <v>13</v>
      </c>
      <c r="B37" s="19"/>
      <c r="C37" s="22"/>
      <c r="D37" s="21"/>
      <c r="E37" s="19"/>
      <c r="F37" s="20"/>
      <c r="G37" s="21"/>
      <c r="H37" s="21"/>
      <c r="I37" s="20"/>
      <c r="J37" s="19"/>
    </row>
    <row r="38" customFormat="false" ht="30" hidden="false" customHeight="true" outlineLevel="0" collapsed="false">
      <c r="A38" s="18" t="n">
        <v>14</v>
      </c>
      <c r="B38" s="19"/>
      <c r="C38" s="22"/>
      <c r="D38" s="21"/>
      <c r="E38" s="19"/>
      <c r="F38" s="20"/>
      <c r="G38" s="21"/>
      <c r="H38" s="21"/>
      <c r="I38" s="20"/>
      <c r="J38" s="19"/>
    </row>
    <row r="39" customFormat="false" ht="30" hidden="false" customHeight="true" outlineLevel="0" collapsed="false">
      <c r="A39" s="18" t="n">
        <v>15</v>
      </c>
      <c r="B39" s="19"/>
      <c r="C39" s="22"/>
      <c r="D39" s="21"/>
      <c r="E39" s="19"/>
      <c r="F39" s="20"/>
      <c r="G39" s="21"/>
      <c r="H39" s="21"/>
      <c r="I39" s="20"/>
      <c r="J39" s="19"/>
    </row>
    <row r="41" customFormat="false" ht="19.5" hidden="false" customHeight="true" outlineLevel="0" collapsed="false">
      <c r="A41" s="16" t="s">
        <v>78</v>
      </c>
      <c r="B41" s="16"/>
      <c r="C41" s="16"/>
      <c r="D41" s="16"/>
      <c r="E41" s="16"/>
      <c r="F41" s="16"/>
      <c r="G41" s="16"/>
      <c r="H41" s="16"/>
      <c r="I41" s="16"/>
      <c r="J41" s="16"/>
    </row>
    <row r="42" customFormat="false" ht="33.75" hidden="false" customHeight="true" outlineLevel="0" collapsed="false">
      <c r="A42" s="11" t="s">
        <v>79</v>
      </c>
      <c r="B42" s="11"/>
      <c r="C42" s="11"/>
      <c r="D42" s="11"/>
      <c r="E42" s="19" t="s">
        <v>185</v>
      </c>
      <c r="F42" s="19"/>
      <c r="G42" s="19"/>
      <c r="H42" s="19"/>
      <c r="I42" s="19"/>
      <c r="J42" s="19"/>
    </row>
    <row r="43" customFormat="false" ht="19.5" hidden="false" customHeight="true" outlineLevel="0" collapsed="false">
      <c r="A43" s="11" t="s">
        <v>80</v>
      </c>
      <c r="B43" s="11"/>
      <c r="C43" s="11"/>
      <c r="D43" s="11"/>
      <c r="E43" s="19" t="s">
        <v>186</v>
      </c>
      <c r="F43" s="19"/>
      <c r="G43" s="19"/>
      <c r="H43" s="19"/>
      <c r="I43" s="19"/>
      <c r="J43" s="19"/>
    </row>
    <row r="44" customFormat="false" ht="19.5" hidden="false" customHeight="true" outlineLevel="0" collapsed="false">
      <c r="A44" s="11" t="s">
        <v>81</v>
      </c>
      <c r="B44" s="11"/>
      <c r="C44" s="11"/>
      <c r="D44" s="11"/>
      <c r="E44" s="19" t="s">
        <v>187</v>
      </c>
      <c r="F44" s="19"/>
      <c r="G44" s="19"/>
      <c r="H44" s="19"/>
      <c r="I44" s="19"/>
      <c r="J44" s="19"/>
    </row>
    <row r="45" customFormat="false" ht="31.5" hidden="false" customHeight="true" outlineLevel="0" collapsed="false">
      <c r="A45" s="11" t="s">
        <v>82</v>
      </c>
      <c r="B45" s="11"/>
      <c r="C45" s="11"/>
      <c r="D45" s="11"/>
      <c r="E45" s="19" t="s">
        <v>188</v>
      </c>
      <c r="F45" s="19"/>
      <c r="G45" s="19"/>
      <c r="H45" s="19"/>
      <c r="I45" s="19"/>
      <c r="J45" s="19"/>
    </row>
    <row r="46" customFormat="false" ht="24" hidden="false" customHeight="true" outlineLevel="0" collapsed="false">
      <c r="A46" s="11" t="s">
        <v>83</v>
      </c>
      <c r="B46" s="11"/>
      <c r="C46" s="11"/>
      <c r="D46" s="11"/>
      <c r="E46" s="19" t="s">
        <v>189</v>
      </c>
      <c r="F46" s="19"/>
      <c r="G46" s="19"/>
      <c r="H46" s="19"/>
      <c r="I46" s="19"/>
      <c r="J46" s="19"/>
    </row>
    <row r="47" customFormat="false" ht="19.5" hidden="false" customHeight="true" outlineLevel="0" collapsed="false">
      <c r="A47" s="11" t="s">
        <v>84</v>
      </c>
      <c r="B47" s="11"/>
      <c r="C47" s="11"/>
      <c r="D47" s="11"/>
      <c r="E47" s="19" t="s">
        <v>190</v>
      </c>
      <c r="F47" s="19"/>
      <c r="G47" s="19"/>
      <c r="H47" s="19"/>
      <c r="I47" s="19"/>
      <c r="J47" s="19"/>
    </row>
    <row r="48" customFormat="false" ht="24" hidden="false" customHeight="true" outlineLevel="0" collapsed="false">
      <c r="A48" s="11" t="s">
        <v>85</v>
      </c>
      <c r="B48" s="11"/>
      <c r="C48" s="11"/>
      <c r="D48" s="11"/>
      <c r="E48" s="19" t="s">
        <v>191</v>
      </c>
      <c r="F48" s="19"/>
      <c r="G48" s="19"/>
      <c r="H48" s="19"/>
      <c r="I48" s="19"/>
      <c r="J48" s="19"/>
    </row>
  </sheetData>
  <mergeCells count="46">
    <mergeCell ref="A5:J5"/>
    <mergeCell ref="A6:D6"/>
    <mergeCell ref="E6:J6"/>
    <mergeCell ref="A7:D7"/>
    <mergeCell ref="E7:J7"/>
    <mergeCell ref="A8:D8"/>
    <mergeCell ref="E8:J8"/>
    <mergeCell ref="A9:D9"/>
    <mergeCell ref="E9:J9"/>
    <mergeCell ref="A10:D10"/>
    <mergeCell ref="E10:J10"/>
    <mergeCell ref="A12:J12"/>
    <mergeCell ref="A13:D13"/>
    <mergeCell ref="E13:J13"/>
    <mergeCell ref="A14:D14"/>
    <mergeCell ref="E14:J14"/>
    <mergeCell ref="A15:D15"/>
    <mergeCell ref="E15:J15"/>
    <mergeCell ref="A17:J17"/>
    <mergeCell ref="A18:D18"/>
    <mergeCell ref="E18:J18"/>
    <mergeCell ref="A19:D19"/>
    <mergeCell ref="E19:J19"/>
    <mergeCell ref="A20:D20"/>
    <mergeCell ref="E20:J20"/>
    <mergeCell ref="A21:D21"/>
    <mergeCell ref="E21:J21"/>
    <mergeCell ref="A22:D22"/>
    <mergeCell ref="E22:J22"/>
    <mergeCell ref="A23:D23"/>
    <mergeCell ref="E23:J23"/>
    <mergeCell ref="A41:J41"/>
    <mergeCell ref="A42:D42"/>
    <mergeCell ref="E42:J42"/>
    <mergeCell ref="A43:D43"/>
    <mergeCell ref="E43:J43"/>
    <mergeCell ref="A44:D44"/>
    <mergeCell ref="E44:J44"/>
    <mergeCell ref="A45:D45"/>
    <mergeCell ref="E45:J45"/>
    <mergeCell ref="A46:D46"/>
    <mergeCell ref="E46:J46"/>
    <mergeCell ref="A47:D47"/>
    <mergeCell ref="E47:J47"/>
    <mergeCell ref="A48:D48"/>
    <mergeCell ref="E48:J48"/>
  </mergeCells>
  <conditionalFormatting sqref="F25:F39">
    <cfRule type="expression" priority="2" aboveAverage="0" equalAverage="0" bottom="0" percent="0" rank="0" text="" dxfId="2">
      <formula>$F25="Oui"</formula>
    </cfRule>
  </conditionalFormatting>
  <dataValidations count="3">
    <dataValidation allowBlank="true" errorStyle="stop" operator="between" showDropDown="false" showErrorMessage="false" showInputMessage="false" sqref="F25:F39" type="list">
      <formula1>"Oui,Non"</formula1>
      <formula2>0</formula2>
    </dataValidation>
    <dataValidation allowBlank="true" errorStyle="stop" operator="between" showDropDown="false" showErrorMessage="false" showInputMessage="false" sqref="I25:I39" type="list">
      <formula1>"Oui,Non"</formula1>
      <formula2>0</formula2>
    </dataValidation>
    <dataValidation allowBlank="true" errorStyle="stop" operator="between" showDropDown="false" showErrorMessage="false" showInputMessage="false" sqref="E44" type="list">
      <formula1>Listes!$C$4:$C$7</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F5850"/>
    <pageSetUpPr fitToPage="true"/>
  </sheetPr>
  <dimension ref="A1:D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3" min="1" style="0" width="34"/>
  </cols>
  <sheetData>
    <row r="1" customFormat="false" ht="21.75" hidden="false" customHeight="true" outlineLevel="0" collapsed="false">
      <c r="A1" s="1" t="s">
        <v>192</v>
      </c>
      <c r="B1" s="2"/>
      <c r="C1" s="2"/>
      <c r="D1" s="2"/>
    </row>
    <row r="2" customFormat="false" ht="15" hidden="false" customHeight="false" outlineLevel="0" collapsed="false">
      <c r="A2" s="13" t="s">
        <v>193</v>
      </c>
    </row>
    <row r="3" customFormat="false" ht="15" hidden="false" customHeight="false" outlineLevel="0" collapsed="false">
      <c r="A3" s="17" t="s">
        <v>41</v>
      </c>
      <c r="B3" s="17" t="s">
        <v>43</v>
      </c>
      <c r="C3" s="17" t="s">
        <v>81</v>
      </c>
    </row>
    <row r="4" customFormat="false" ht="15" hidden="false" customHeight="false" outlineLevel="0" collapsed="false">
      <c r="A4" s="19" t="s">
        <v>91</v>
      </c>
      <c r="B4" s="19" t="s">
        <v>93</v>
      </c>
      <c r="C4" s="19" t="s">
        <v>187</v>
      </c>
    </row>
    <row r="5" customFormat="false" ht="15" hidden="false" customHeight="false" outlineLevel="0" collapsed="false">
      <c r="A5" s="19" t="s">
        <v>118</v>
      </c>
      <c r="B5" s="19" t="s">
        <v>105</v>
      </c>
      <c r="C5" s="19" t="s">
        <v>194</v>
      </c>
    </row>
    <row r="6" customFormat="false" ht="15" hidden="false" customHeight="false" outlineLevel="0" collapsed="false">
      <c r="A6" s="19" t="s">
        <v>131</v>
      </c>
      <c r="B6" s="19" t="s">
        <v>32</v>
      </c>
      <c r="C6" s="19" t="s">
        <v>195</v>
      </c>
    </row>
    <row r="7" customFormat="false" ht="15" hidden="false" customHeight="false" outlineLevel="0" collapsed="false">
      <c r="A7" s="19" t="s">
        <v>145</v>
      </c>
      <c r="C7" s="19" t="s">
        <v>196</v>
      </c>
    </row>
    <row r="8" customFormat="false" ht="15" hidden="false" customHeight="false" outlineLevel="0" collapsed="false">
      <c r="A8" s="19" t="s">
        <v>153</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2026-10-21T15:34:15Z</dcterms:created>
  <dc:creator>openpyxl</dc:creator>
  <dc:description/>
  <dc:language>en-US</dc:language>
  <cp:lastModifiedBy/>
  <dcterms:modified xsi:type="dcterms:W3CDTF">2026-10-21T15:34:15Z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