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Décision" sheetId="2" state="visible" r:id="rId4"/>
    <sheet name="Registre des actions" sheetId="3" state="visible" r:id="rId5"/>
    <sheet name="Exemple décision" sheetId="4" state="visible" r:id="rId6"/>
    <sheet name="Exemple registre" sheetId="5" state="visible" r:id="rId7"/>
    <sheet name="Listes" sheetId="6" state="visible" r:id="rId8"/>
  </sheets>
  <definedNames>
    <definedName function="false" hidden="false" localSheetId="1" name="_xlnm.Print_Titles" vbProcedure="false">Décision!$10:$10</definedName>
    <definedName function="false" hidden="false" localSheetId="3" name="_xlnm.Print_Titles" vbProcedure="false">'Exemple décision'!$10:$10</definedName>
    <definedName function="false" hidden="false" localSheetId="4" name="_xlnm.Print_Titles" vbProcedure="false">'Exemple registre'!$11:$12</definedName>
    <definedName function="false" hidden="false" localSheetId="2" name="_xlnm.Print_Titles" vbProcedure="false">'Registre des actions'!$11:$12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<sst xmlns="http://schemas.openxmlformats.org/spreadsheetml/2006/main" count="259" uniqueCount="174">
  <si>
    <t xml:space="preserve">K-li-T · Modèle ISO 9001:2026 · Paragraphe 10.2</t>
  </si>
  <si>
    <t xml:space="preserve">Actions correctives : décision et registre</t>
  </si>
  <si>
    <t xml:space="preserve">Ce classeur vous aide à décider s’il faut ouvrir une action corrective (évaluation demandée par 10.2.1, point b, à la lumière de l’annexe A.10.2), puis à la conduire et à vérifier son efficacité (10.2.1, points c à f). Le registre est l’information documentée qui prouve la nature des non-conformités, les actions menées et leurs résultats (10.2.2).</t>
  </si>
  <si>
    <t xml:space="preserve">Mode d’emploi</t>
  </si>
  <si>
    <t xml:space="preserve">1.  Réagir d’abord. Traitez la non-conformité elle-même : corrigez, isolez, informez le client (8.7). La correction n’est pas l’action corrective : elle ne figure pas dans la décision, mais dans la colonne « Correction réalisée » du registre.</t>
  </si>
  <si>
    <t xml:space="preserve">2.  Décider. Dans l’onglet « Décision », décrivez la non-conformité et cotez cinq critères : récurrence, impact, exigence du client, autres cas possibles, détection. Le total et la décision proposée se calculent. Choisissez la décision retenue ; si elle diffère de la proposition, justifiez-la.</t>
  </si>
  <si>
    <t xml:space="preserve">3.  Ouvrir. Si une action corrective est décidée, inscrivez-la dans le « Registre des actions » avec les causes retenues, une action par cause, un responsable, une échéance et, avant d’agir, le critère d’efficacité : quoi mesurer, sur quelle période, avec quel seuil.</t>
  </si>
  <si>
    <t xml:space="preserve">4.  Vérifier. À la date prévue, notez le résultat constaté et choisissez le verdict. Si le critère n’est pas atteint, l’action n’est pas efficace : reprenez l’analyse plutôt que de clôturer.</t>
  </si>
  <si>
    <t xml:space="preserve">5.  Mettre à jour et clôturer. Notez les mises à jour de vos risques et opportunités (10.2.1, point e) et, si nécessaire, du système de management (point f), puis saisissez la date de clôture. Présentez les tendances en revue de direction (9.3.2).</t>
  </si>
  <si>
    <t xml:space="preserve">Comment lire la décision proposée</t>
  </si>
  <si>
    <t xml:space="preserve">Chaque critère est coté : récurrence 0, 1 ou 2 ; impact 0, 1 ou 2 ; exigence du client 0 ou 2 ; autres cas possibles 0, 1 ou 2 ; détection 0 (détecté par le contrôle prévu) ou 2 (non détecté).</t>
  </si>
  <si>
    <t xml:space="preserve">Action corrective proposée si le total est de 4 ou plus, ou si le client l’exige ; « justifier et surveiller » de 2 à 3 ; correction suffisante à 0 ou 1. Ces seuils sont des repères de terrain de K-li-T, à ajuster : la norme demande d’évaluer, non de coter.</t>
  </si>
  <si>
    <t xml:space="preserve">Ce que la norme demande et ce qu’elle ne demande pas</t>
  </si>
  <si>
    <t xml:space="preserve">Elle demande d’évaluer s’il est nécessaire d’agir sur les causes, en examinant la non-conformité, en déterminant ses causes et en cherchant des cas similaires, puis de mettre en œuvre, de passer en revue l’efficacité et de mettre à jour risques, opportunités et système si nécessaire. Les actions doivent être appropriées aux conséquences.</t>
  </si>
  <si>
    <t xml:space="preserve">Elle n’impose ni grille de cotation, ni délai de clôture, ni méthode d’analyse. Elle ne demande pas une action corrective pour chaque non-conformité.</t>
  </si>
  <si>
    <t xml:space="preserve">Code couleur</t>
  </si>
  <si>
    <t xml:space="preserve">Cellule blanche : à remplir.</t>
  </si>
  <si>
    <t xml:space="preserve">Cellule verte : calculée automatiquement, ne pas modifier.</t>
  </si>
  <si>
    <t xml:space="preserve">Cellule crème : libellé ou rappel de la norme.</t>
  </si>
  <si>
    <t xml:space="preserve">Contenu du fichier</t>
  </si>
  <si>
    <t xml:space="preserve">•  Décision : la grille de cotation de 25 non-conformités, avec total, décision proposée et justification.</t>
  </si>
  <si>
    <t xml:space="preserve">•  Registre des actions : 30 lignes, avec compteurs, alertes d’échéance et de vérification.</t>
  </si>
  <si>
    <t xml:space="preserve">•  Exemple décision et Exemple registre : un fabricant de pièces mécaniques (fictif), cinq décisions et quatre actions dont une clôturée.</t>
  </si>
  <si>
    <t xml:space="preserve">•  Listes : contenu des menus déroulants.</t>
  </si>
  <si>
    <t xml:space="preserve">Pour aller plus loin</t>
  </si>
  <si>
    <t xml:space="preserve">L’article qui accompagne ce modèle : k-li-t.com/action-corrective-iso-9001/</t>
  </si>
  <si>
    <t xml:space="preserve">Ce modèle s’appuie sur le texte de l’EN ISO 9001:2026 (septembre 2026), reformulé avec nos propres mots. Seul le texte officiel fait foi. Les exemples sont fictifs : ils montrent le niveau de précision utile, ils ne sont pas à recopier.</t>
  </si>
  <si>
    <t xml:space="preserve">K-li-T · Modèle ISO 9001:2026 · Paragraphe 10.2.1 (point b) et annexe A.10.2</t>
  </si>
  <si>
    <t xml:space="preserve">Faut-il ouvrir une action corrective ?</t>
  </si>
  <si>
    <t xml:space="preserve">Cotez les cinq critères de l’annexe A.10.2 et des points b de 10.2.1. Action corrective proposée si le total atteint 4 ou si le client l’exige ; garder la trace de la décision, y compris quand on décide de ne pas agir.</t>
  </si>
  <si>
    <t xml:space="preserve">Non-conformités évaluées</t>
  </si>
  <si>
    <t xml:space="preserve">Action corrective proposée</t>
  </si>
  <si>
    <t xml:space="preserve">Décisions manquantes</t>
  </si>
  <si>
    <t xml:space="preserve">Décisions différentes de la proposition, sans justification</t>
  </si>
  <si>
    <t xml:space="preserve">N°</t>
  </si>
  <si>
    <t xml:space="preserve">Date</t>
  </si>
  <si>
    <t xml:space="preserve">Non-conformité (ce qui s’est passé)</t>
  </si>
  <si>
    <t xml:space="preserve">Origine</t>
  </si>
  <si>
    <t xml:space="preserve">Récurrence (0, 1, 2)</t>
  </si>
  <si>
    <t xml:space="preserve">Impact (0, 1, 2)</t>
  </si>
  <si>
    <t xml:space="preserve">Exigence du client (0 ou 2)</t>
  </si>
  <si>
    <t xml:space="preserve">Autres cas possibles (0, 1, 2)</t>
  </si>
  <si>
    <t xml:space="preserve">Détection (0 ou 2)</t>
  </si>
  <si>
    <t xml:space="preserve">Total</t>
  </si>
  <si>
    <t xml:space="preserve">Décision proposée</t>
  </si>
  <si>
    <t xml:space="preserve">Décision retenue</t>
  </si>
  <si>
    <t xml:space="preserve">Justification (obligatoire si la décision diffère)</t>
  </si>
  <si>
    <t xml:space="preserve">N° de l’action au registre</t>
  </si>
  <si>
    <t xml:space="preserve">K-li-T · Modèle ISO 9001:2026 · Paragraphes 10.2.1 (points c à f) et 10.2.2</t>
  </si>
  <si>
    <t xml:space="preserve">Registre des actions correctives</t>
  </si>
  <si>
    <t xml:space="preserve">Une ligne par action : les causes, l’action, le responsable, l’échéance et, écrit avant d’agir, le critère d’efficacité. On ne clôture qu’après vérification.</t>
  </si>
  <si>
    <t xml:space="preserve">Actions inscrites</t>
  </si>
  <si>
    <t xml:space="preserve">Ouvertes (non clôturées)</t>
  </si>
  <si>
    <t xml:space="preserve">Échéances dépassées</t>
  </si>
  <si>
    <t xml:space="preserve">Vérifications d’efficacité à faire</t>
  </si>
  <si>
    <t xml:space="preserve">Sans critère d’efficacité</t>
  </si>
  <si>
    <t xml:space="preserve">Clôturées sans verdict d’efficacité</t>
  </si>
  <si>
    <t xml:space="preserve">Délai moyen de clôture (jours)</t>
  </si>
  <si>
    <t xml:space="preserve">1. Décrire</t>
  </si>
  <si>
    <t xml:space="preserve">2. Corriger et analyser</t>
  </si>
  <si>
    <t xml:space="preserve">3. Agir</t>
  </si>
  <si>
    <t xml:space="preserve">4. Vérifier l’efficacité</t>
  </si>
  <si>
    <t xml:space="preserve">5. Mettre à jour et clôturer</t>
  </si>
  <si>
    <t xml:space="preserve">Date d’ouverture</t>
  </si>
  <si>
    <t xml:space="preserve">Non-conformité</t>
  </si>
  <si>
    <t xml:space="preserve">Correction réalisée</t>
  </si>
  <si>
    <t xml:space="preserve">Causes retenues (apparition, non-détection, système)</t>
  </si>
  <si>
    <t xml:space="preserve">Action décidée (une par cause)</t>
  </si>
  <si>
    <t xml:space="preserve">Responsable</t>
  </si>
  <si>
    <t xml:space="preserve">Échéance</t>
  </si>
  <si>
    <t xml:space="preserve">Statut</t>
  </si>
  <si>
    <t xml:space="preserve">Critère d’efficacité (écrit avant d’agir)</t>
  </si>
  <si>
    <t xml:space="preserve">Vérification prévue le</t>
  </si>
  <si>
    <t xml:space="preserve">Résultat constaté</t>
  </si>
  <si>
    <t xml:space="preserve">Verdict</t>
  </si>
  <si>
    <t xml:space="preserve">Mises à jour : risques, documents, système</t>
  </si>
  <si>
    <t xml:space="preserve">Date de clôture</t>
  </si>
  <si>
    <t xml:space="preserve">Délai de clôture (jours)</t>
  </si>
  <si>
    <t xml:space="preserve">Alerte</t>
  </si>
  <si>
    <t xml:space="preserve">AC-01</t>
  </si>
  <si>
    <t xml:space="preserve">AC-02</t>
  </si>
  <si>
    <t xml:space="preserve">AC-03</t>
  </si>
  <si>
    <t xml:space="preserve">AC-04</t>
  </si>
  <si>
    <t xml:space="preserve">AC-05</t>
  </si>
  <si>
    <t xml:space="preserve">AC-06</t>
  </si>
  <si>
    <t xml:space="preserve">AC-07</t>
  </si>
  <si>
    <t xml:space="preserve">AC-08</t>
  </si>
  <si>
    <t xml:space="preserve">AC-09</t>
  </si>
  <si>
    <t xml:space="preserve">AC-10</t>
  </si>
  <si>
    <t xml:space="preserve">AC-11</t>
  </si>
  <si>
    <t xml:space="preserve">AC-12</t>
  </si>
  <si>
    <t xml:space="preserve">AC-13</t>
  </si>
  <si>
    <t xml:space="preserve">AC-14</t>
  </si>
  <si>
    <t xml:space="preserve">AC-15</t>
  </si>
  <si>
    <t xml:space="preserve">AC-16</t>
  </si>
  <si>
    <t xml:space="preserve">AC-17</t>
  </si>
  <si>
    <t xml:space="preserve">AC-18</t>
  </si>
  <si>
    <t xml:space="preserve">AC-19</t>
  </si>
  <si>
    <t xml:space="preserve">AC-20</t>
  </si>
  <si>
    <t xml:space="preserve">AC-21</t>
  </si>
  <si>
    <t xml:space="preserve">AC-22</t>
  </si>
  <si>
    <t xml:space="preserve">AC-23</t>
  </si>
  <si>
    <t xml:space="preserve">AC-24</t>
  </si>
  <si>
    <t xml:space="preserve">AC-25</t>
  </si>
  <si>
    <t xml:space="preserve">AC-26</t>
  </si>
  <si>
    <t xml:space="preserve">AC-27</t>
  </si>
  <si>
    <t xml:space="preserve">AC-28</t>
  </si>
  <si>
    <t xml:space="preserve">AC-29</t>
  </si>
  <si>
    <t xml:space="preserve">AC-30</t>
  </si>
  <si>
    <t xml:space="preserve">Faut-il ouvrir une action corrective ? (exemple fictif)</t>
  </si>
  <si>
    <t xml:space="preserve">Cinq non-conformités d’un fabricant de pièces mécaniques : trois actions correctives, une simple correction, un cas à justifier et à surveiller.</t>
  </si>
  <si>
    <t xml:space="preserve">12 pièces sur 500 avec alésage hors tolérance, signalées par le client</t>
  </si>
  <si>
    <t xml:space="preserve">Réclamation client</t>
  </si>
  <si>
    <t xml:space="preserve">Action corrective</t>
  </si>
  <si>
    <t xml:space="preserve">Cause à traiter : outil usé, défaut non détecté, présent sur d’autres machines</t>
  </si>
  <si>
    <t xml:space="preserve">Étiquette de lot mal imprimée, détectée à l’emballage</t>
  </si>
  <si>
    <t xml:space="preserve">Contrôle interne</t>
  </si>
  <si>
    <t xml:space="preserve">Correction suffisante</t>
  </si>
  <si>
    <t xml:space="preserve">Étiquette réimprimée, aucun lot expédié concerné</t>
  </si>
  <si>
    <t xml:space="preserve">—</t>
  </si>
  <si>
    <t xml:space="preserve">Retard de trois jours du sous-traitant de traitement thermique</t>
  </si>
  <si>
    <t xml:space="preserve">Fournisseur</t>
  </si>
  <si>
    <t xml:space="preserve">Troisième retard en six mois : le planning du sous-traitant n’est pas partagé</t>
  </si>
  <si>
    <t xml:space="preserve">Certificat matière manquant à la réception d’un lot</t>
  </si>
  <si>
    <t xml:space="preserve">Justifier et surveiller</t>
  </si>
  <si>
    <t xml:space="preserve">Certificat obtenu le jour même ; deux cas en douze mois, tendance suivie au trimestre</t>
  </si>
  <si>
    <t xml:space="preserve">Écart relevé par un client : formation d’habilitation non enregistrée</t>
  </si>
  <si>
    <t xml:space="preserve">Audit client ou de certification</t>
  </si>
  <si>
    <t xml:space="preserve">Le client exige une réponse ; enregistrements reconstitués</t>
  </si>
  <si>
    <t xml:space="preserve">Registre des actions correctives (exemple fictif)</t>
  </si>
  <si>
    <t xml:space="preserve">AC-01 reprend le défaut d’alésage des articles sur la réclamation et l’analyse des causes : trois causes, trois actions, un critère d’efficacité fixé dès l’ouverture. AC-00 est une action clôturée, avec son délai de clôture calculé.</t>
  </si>
  <si>
    <t xml:space="preserve">AC-00</t>
  </si>
  <si>
    <t xml:space="preserve">Erreur de référence sur un bon de livraison</t>
  </si>
  <si>
    <t xml:space="preserve">Lot repris et livré à nouveau</t>
  </si>
  <si>
    <t xml:space="preserve">Apparition : saisie manuelle de la référence</t>
  </si>
  <si>
    <t xml:space="preserve">Référence reprise automatiquement du bon de commande</t>
  </si>
  <si>
    <t xml:space="preserve">Responsable logistique</t>
  </si>
  <si>
    <t xml:space="preserve">Clôturée</t>
  </si>
  <si>
    <t xml:space="preserve">Aucune erreur de référence sur trois mois</t>
  </si>
  <si>
    <t xml:space="preserve">Aucune erreur constatée sur trois mois</t>
  </si>
  <si>
    <t xml:space="preserve">Efficace</t>
  </si>
  <si>
    <t xml:space="preserve">Procédure de préparation des expéditions révisée</t>
  </si>
  <si>
    <t xml:space="preserve">12 pièces sur 500 avec alésage hors tolérance</t>
  </si>
  <si>
    <t xml:space="preserve">Stock contrôlé à 100 %, pièces remplacées sous trois jours</t>
  </si>
  <si>
    <t xml:space="preserve">Apparition : outil usé ; non-détection : contrôle toutes les 100 pièces ; système : durée de vie de l’outil absente de la gamme</t>
  </si>
  <si>
    <t xml:space="preserve">Durée de vie de l’outil dans la gamme ; contrôle toutes les 25 pièces ; revue des gammes déclenchée par tout changement de matière</t>
  </si>
  <si>
    <t xml:space="preserve">Méthodes, production, qualité</t>
  </si>
  <si>
    <t xml:space="preserve">En cours</t>
  </si>
  <si>
    <t xml:space="preserve">Aucune pièce hors tolérance sur trois lots et gamme appliquée sur toutes les machines concernées</t>
  </si>
  <si>
    <t xml:space="preserve">Risque « usure d’outil » à ajouter ; fiche de changement à réviser</t>
  </si>
  <si>
    <t xml:space="preserve">Retard de trois jours du traitement thermique</t>
  </si>
  <si>
    <t xml:space="preserve">Lot expédié en urgence au client</t>
  </si>
  <si>
    <t xml:space="preserve">Planning du sous-traitant non partagé avec l’atelier</t>
  </si>
  <si>
    <t xml:space="preserve">Planning partagé à quatre semaines ; point trimestriel avec le sous-traitant</t>
  </si>
  <si>
    <t xml:space="preserve">Responsable achats</t>
  </si>
  <si>
    <t xml:space="preserve">Réalisée</t>
  </si>
  <si>
    <t xml:space="preserve">Taux de livraison à l’heure du sous-traitant d’au moins 95 % pendant trois mois</t>
  </si>
  <si>
    <t xml:space="preserve">Score du fournisseur à réévaluer</t>
  </si>
  <si>
    <t xml:space="preserve">Formation d’habilitation non enregistrée</t>
  </si>
  <si>
    <t xml:space="preserve">Enregistrements reconstitués à partir des feuilles d’émargement</t>
  </si>
  <si>
    <t xml:space="preserve">Pas de rappel du renouvellement des habilitations</t>
  </si>
  <si>
    <t xml:space="preserve">Tableau des habilitations avec échéances ; rappel mensuel</t>
  </si>
  <si>
    <t xml:space="preserve">Responsable des ressources humaines</t>
  </si>
  <si>
    <t xml:space="preserve">À faire</t>
  </si>
  <si>
    <t xml:space="preserve">Aucune habilitation échue constatée lors des deux prochains audits internes</t>
  </si>
  <si>
    <t xml:space="preserve">Procédure de formation à compléter</t>
  </si>
  <si>
    <t xml:space="preserve">K-li-T · Listes déroulantes (modifiables)</t>
  </si>
  <si>
    <t xml:space="preserve">Ces listes alimentent les menus déroulants des autres onglets. Vous pouvez en modifier le contenu.</t>
  </si>
  <si>
    <t xml:space="preserve">Décision</t>
  </si>
  <si>
    <t xml:space="preserve">Non efficace</t>
  </si>
  <si>
    <t xml:space="preserve">Audit interne</t>
  </si>
  <si>
    <t xml:space="preserve">Trop tôt</t>
  </si>
  <si>
    <t xml:space="preserve">Retour d’expérience</t>
  </si>
  <si>
    <t xml:space="preserve">Autre</t>
  </si>
</sst>
</file>

<file path=xl/styles.xml><?xml version="1.0" encoding="utf-8"?>
<styleSheet xmlns="http://schemas.openxmlformats.org/spreadsheetml/2006/main">
  <numFmts count="4">
    <numFmt numFmtId="164" formatCode="General"/>
    <numFmt numFmtId="165" formatCode="General"/>
    <numFmt numFmtId="166" formatCode="dd/mm/yyyy"/>
    <numFmt numFmtId="167" formatCode="0"/>
  </numFmts>
  <fonts count="12">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b val="true"/>
      <sz val="15"/>
      <color rgb="FF1A1816"/>
      <name val="Arial"/>
      <family val="0"/>
      <charset val="1"/>
    </font>
    <font>
      <sz val="10"/>
      <color rgb="FF1A1816"/>
      <name val="Arial"/>
      <family val="0"/>
      <charset val="1"/>
    </font>
    <font>
      <b val="true"/>
      <sz val="11"/>
      <color rgb="FFB83E24"/>
      <name val="Arial"/>
      <family val="0"/>
      <charset val="1"/>
    </font>
    <font>
      <i val="true"/>
      <sz val="9"/>
      <color rgb="FF5F5850"/>
      <name val="Arial"/>
      <family val="0"/>
      <charset val="1"/>
    </font>
    <font>
      <i val="true"/>
      <sz val="10"/>
      <color rgb="FF5F5850"/>
      <name val="Arial"/>
      <family val="0"/>
      <charset val="1"/>
    </font>
    <font>
      <b val="true"/>
      <sz val="10"/>
      <color rgb="FF1A1816"/>
      <name val="Arial"/>
      <family val="0"/>
      <charset val="1"/>
    </font>
    <font>
      <b val="true"/>
      <sz val="9"/>
      <color rgb="FFFFFFFF"/>
      <name val="Arial"/>
      <family val="0"/>
      <charset val="1"/>
    </font>
  </fonts>
  <fills count="8">
    <fill>
      <patternFill patternType="none"/>
    </fill>
    <fill>
      <patternFill patternType="gray125"/>
    </fill>
    <fill>
      <patternFill patternType="solid">
        <fgColor rgb="FFE8593C"/>
        <bgColor rgb="FFB83E24"/>
      </patternFill>
    </fill>
    <fill>
      <patternFill patternType="solid">
        <fgColor rgb="FFFFFFFF"/>
        <bgColor rgb="FFFBFAF7"/>
      </patternFill>
    </fill>
    <fill>
      <patternFill patternType="solid">
        <fgColor rgb="FFDCF1E9"/>
        <bgColor rgb="FFE6E0D6"/>
      </patternFill>
    </fill>
    <fill>
      <patternFill patternType="solid">
        <fgColor rgb="FFFBFAF7"/>
        <bgColor rgb="FFFFFFFF"/>
      </patternFill>
    </fill>
    <fill>
      <patternFill patternType="solid">
        <fgColor rgb="FF1A1816"/>
        <bgColor rgb="FF000000"/>
      </patternFill>
    </fill>
    <fill>
      <patternFill patternType="solid">
        <fgColor rgb="FF5F5850"/>
        <bgColor rgb="FF333333"/>
      </patternFill>
    </fill>
  </fills>
  <borders count="3">
    <border diagonalUp="false" diagonalDown="false">
      <left/>
      <right/>
      <top/>
      <bottom/>
      <diagonal/>
    </border>
    <border diagonalUp="false" diagonalDown="false">
      <left/>
      <right/>
      <top/>
      <bottom style="thin">
        <color rgb="FFE8593C"/>
      </bottom>
      <diagonal/>
    </border>
    <border diagonalUp="false" diagonalDown="false">
      <left style="thin">
        <color rgb="FFE6E0D6"/>
      </left>
      <right style="thin">
        <color rgb="FFE6E0D6"/>
      </right>
      <top style="thin">
        <color rgb="FFE6E0D6"/>
      </top>
      <bottom style="thin">
        <color rgb="FFE6E0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false" applyProtection="false">
      <alignment horizontal="general" vertical="bottom" textRotation="0" wrapText="false" indent="0" shrinkToFit="false"/>
      <protection locked="true" hidden="false"/>
    </xf>
    <xf numFmtId="164" fontId="6" fillId="4" borderId="2" xfId="0" applyFont="true" applyBorder="true" applyAlignment="false" applyProtection="false">
      <alignment horizontal="general" vertical="bottom" textRotation="0" wrapText="false" indent="0" shrinkToFit="false"/>
      <protection locked="true" hidden="false"/>
    </xf>
    <xf numFmtId="164" fontId="6" fillId="5"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5" borderId="2" xfId="0" applyFont="true" applyBorder="true" applyAlignment="true" applyProtection="false">
      <alignment horizontal="left" vertical="top" textRotation="0" wrapText="true" indent="0" shrinkToFit="false"/>
      <protection locked="true" hidden="false"/>
    </xf>
    <xf numFmtId="165" fontId="10" fillId="4" borderId="2" xfId="0" applyFont="true" applyBorder="true" applyAlignment="true" applyProtection="false">
      <alignment horizontal="center" vertical="top" textRotation="0" wrapText="true" indent="0" shrinkToFit="false"/>
      <protection locked="true" hidden="false"/>
    </xf>
    <xf numFmtId="164" fontId="11" fillId="2" borderId="2" xfId="0" applyFont="true" applyBorder="true" applyAlignment="true" applyProtection="false">
      <alignment horizontal="center" vertical="center" textRotation="0" wrapText="true" indent="0" shrinkToFit="false"/>
      <protection locked="true" hidden="false"/>
    </xf>
    <xf numFmtId="164" fontId="6" fillId="5" borderId="2" xfId="0" applyFont="true" applyBorder="true" applyAlignment="true" applyProtection="false">
      <alignment horizontal="center" vertical="top" textRotation="0" wrapText="true" indent="0" shrinkToFit="false"/>
      <protection locked="true" hidden="false"/>
    </xf>
    <xf numFmtId="166" fontId="6" fillId="3" borderId="2" xfId="0" applyFont="true" applyBorder="true" applyAlignment="true" applyProtection="false">
      <alignment horizontal="center" vertical="top" textRotation="0" wrapText="true" indent="0" shrinkToFit="false"/>
      <protection locked="true" hidden="false"/>
    </xf>
    <xf numFmtId="164" fontId="6" fillId="3" borderId="2" xfId="0" applyFont="true" applyBorder="true" applyAlignment="true" applyProtection="false">
      <alignment horizontal="left" vertical="top" textRotation="0" wrapText="true" indent="0" shrinkToFit="false"/>
      <protection locked="true" hidden="false"/>
    </xf>
    <xf numFmtId="164" fontId="6" fillId="3" borderId="2" xfId="0" applyFont="true" applyBorder="true" applyAlignment="true" applyProtection="false">
      <alignment horizontal="center" vertical="top" textRotation="0" wrapText="true" indent="0" shrinkToFit="false"/>
      <protection locked="true" hidden="false"/>
    </xf>
    <xf numFmtId="164" fontId="6" fillId="4" borderId="2" xfId="0" applyFont="true" applyBorder="true" applyAlignment="true" applyProtection="false">
      <alignment horizontal="center" vertical="top" textRotation="0" wrapText="true" indent="0" shrinkToFit="false"/>
      <protection locked="true" hidden="false"/>
    </xf>
    <xf numFmtId="167" fontId="10" fillId="4" borderId="2" xfId="0" applyFont="true" applyBorder="true" applyAlignment="true" applyProtection="false">
      <alignment horizontal="center" vertical="top" textRotation="0" wrapText="true" indent="0" shrinkToFit="false"/>
      <protection locked="true" hidden="false"/>
    </xf>
    <xf numFmtId="164" fontId="11" fillId="6" borderId="2" xfId="0" applyFont="true" applyBorder="true" applyAlignment="true" applyProtection="false">
      <alignment horizontal="center" vertical="center" textRotation="0" wrapText="false" indent="0" shrinkToFit="false"/>
      <protection locked="true" hidden="false"/>
    </xf>
    <xf numFmtId="164" fontId="11" fillId="7" borderId="2" xfId="0" applyFont="true" applyBorder="true" applyAlignment="true" applyProtection="false">
      <alignment horizontal="center" vertical="center" textRotation="0" wrapText="false" indent="0" shrinkToFit="false"/>
      <protection locked="true" hidden="false"/>
    </xf>
    <xf numFmtId="167" fontId="6" fillId="4" borderId="2" xfId="0" applyFont="true" applyBorder="true" applyAlignment="true" applyProtection="false">
      <alignment horizontal="center"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ont>
        <name val="Arial"/>
        <charset val="1"/>
        <family val="0"/>
        <b val="1"/>
        <color rgb="FFB83E24"/>
      </font>
      <fill>
        <patternFill>
          <bgColor rgb="FFFBE6DF"/>
        </patternFill>
      </fill>
    </dxf>
    <dxf>
      <font>
        <name val="Arial"/>
        <charset val="1"/>
        <family val="0"/>
        <color rgb="FF1A1816"/>
      </font>
      <fill>
        <patternFill>
          <bgColor rgb="FFFDEFC8"/>
        </patternFill>
      </fill>
    </dxf>
    <dxf>
      <font>
        <name val="Arial"/>
        <charset val="1"/>
        <family val="0"/>
        <color rgb="FF1A1816"/>
      </font>
      <fill>
        <patternFill>
          <bgColor rgb="FFDCF1E9"/>
        </patternFill>
      </fill>
    </dxf>
    <dxf>
      <font>
        <name val="Arial"/>
        <charset val="1"/>
        <family val="0"/>
        <color rgb="FF1A1816"/>
      </font>
      <fill>
        <patternFill>
          <bgColor rgb="FFFBE6DF"/>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DEFC8"/>
      <rgbColor rgb="FFDCF1E9"/>
      <rgbColor rgb="FF660066"/>
      <rgbColor rgb="FFFF8080"/>
      <rgbColor rgb="FF0066CC"/>
      <rgbColor rgb="FFE6E0D6"/>
      <rgbColor rgb="FF000080"/>
      <rgbColor rgb="FFFF00FF"/>
      <rgbColor rgb="FFFFFF00"/>
      <rgbColor rgb="FF00FFFF"/>
      <rgbColor rgb="FF800080"/>
      <rgbColor rgb="FF800000"/>
      <rgbColor rgb="FF008080"/>
      <rgbColor rgb="FF0000FF"/>
      <rgbColor rgb="FF00CCFF"/>
      <rgbColor rgb="FFFBFAF7"/>
      <rgbColor rgb="FFCCFFCC"/>
      <rgbColor rgb="FFFBE6DF"/>
      <rgbColor rgb="FF99CCFF"/>
      <rgbColor rgb="FFFF99CC"/>
      <rgbColor rgb="FFCC99FF"/>
      <rgbColor rgb="FFFFCC99"/>
      <rgbColor rgb="FF3366FF"/>
      <rgbColor rgb="FF33CCCC"/>
      <rgbColor rgb="FF99CC00"/>
      <rgbColor rgb="FFFFCC00"/>
      <rgbColor rgb="FFFF9900"/>
      <rgbColor rgb="FFE8593C"/>
      <rgbColor rgb="FF5F5850"/>
      <rgbColor rgb="FF969696"/>
      <rgbColor rgb="FF003366"/>
      <rgbColor rgb="FF1D9E75"/>
      <rgbColor rgb="FF003300"/>
      <rgbColor rgb="FF1A1816"/>
      <rgbColor rgb="FFB83E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816"/>
    <pageSetUpPr fitToPage="true"/>
  </sheetPr>
  <dimension ref="A1:B3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1.75" hidden="false" customHeight="true" outlineLevel="0" collapsed="false">
      <c r="A1" s="1" t="s">
        <v>0</v>
      </c>
      <c r="B1" s="2"/>
    </row>
    <row r="3" customFormat="false" ht="25.5" hidden="false" customHeight="true" outlineLevel="0" collapsed="false">
      <c r="A3" s="3" t="s">
        <v>1</v>
      </c>
    </row>
    <row r="5" customFormat="false" ht="43.5" hidden="false" customHeight="true" outlineLevel="0" collapsed="false">
      <c r="B5" s="4" t="s">
        <v>2</v>
      </c>
    </row>
    <row r="7" customFormat="false" ht="19.5" hidden="false" customHeight="true" outlineLevel="0" collapsed="false">
      <c r="B7" s="5" t="s">
        <v>3</v>
      </c>
    </row>
    <row r="8" customFormat="false" ht="30" hidden="false" customHeight="true" outlineLevel="0" collapsed="false">
      <c r="B8" s="4" t="s">
        <v>4</v>
      </c>
    </row>
    <row r="9" customFormat="false" ht="43.5" hidden="false" customHeight="true" outlineLevel="0" collapsed="false">
      <c r="B9" s="4" t="s">
        <v>5</v>
      </c>
    </row>
    <row r="10" customFormat="false" ht="43.5" hidden="false" customHeight="true" outlineLevel="0" collapsed="false">
      <c r="B10" s="4" t="s">
        <v>6</v>
      </c>
    </row>
    <row r="11" customFormat="false" ht="30" hidden="false" customHeight="true" outlineLevel="0" collapsed="false">
      <c r="B11" s="4" t="s">
        <v>7</v>
      </c>
    </row>
    <row r="12" customFormat="false" ht="30" hidden="false" customHeight="true" outlineLevel="0" collapsed="false">
      <c r="B12" s="4" t="s">
        <v>8</v>
      </c>
    </row>
    <row r="14" customFormat="false" ht="19.5" hidden="false" customHeight="true" outlineLevel="0" collapsed="false">
      <c r="B14" s="5" t="s">
        <v>9</v>
      </c>
    </row>
    <row r="15" customFormat="false" ht="30" hidden="false" customHeight="true" outlineLevel="0" collapsed="false">
      <c r="B15" s="4" t="s">
        <v>10</v>
      </c>
    </row>
    <row r="16" customFormat="false" ht="43.5" hidden="false" customHeight="true" outlineLevel="0" collapsed="false">
      <c r="B16" s="4" t="s">
        <v>11</v>
      </c>
    </row>
    <row r="18" customFormat="false" ht="19.5" hidden="false" customHeight="true" outlineLevel="0" collapsed="false">
      <c r="B18" s="5" t="s">
        <v>12</v>
      </c>
    </row>
    <row r="19" customFormat="false" ht="43.5" hidden="false" customHeight="true" outlineLevel="0" collapsed="false">
      <c r="B19" s="4" t="s">
        <v>13</v>
      </c>
    </row>
    <row r="20" customFormat="false" ht="30" hidden="false" customHeight="true" outlineLevel="0" collapsed="false">
      <c r="B20" s="4" t="s">
        <v>14</v>
      </c>
    </row>
    <row r="22" customFormat="false" ht="19.5" hidden="false" customHeight="true" outlineLevel="0" collapsed="false">
      <c r="B22" s="5" t="s">
        <v>15</v>
      </c>
    </row>
    <row r="23" customFormat="false" ht="18" hidden="false" customHeight="true" outlineLevel="0" collapsed="false">
      <c r="B23" s="6" t="s">
        <v>16</v>
      </c>
    </row>
    <row r="24" customFormat="false" ht="18" hidden="false" customHeight="true" outlineLevel="0" collapsed="false">
      <c r="B24" s="7" t="s">
        <v>17</v>
      </c>
    </row>
    <row r="25" customFormat="false" ht="18" hidden="false" customHeight="true" outlineLevel="0" collapsed="false">
      <c r="B25" s="8" t="s">
        <v>18</v>
      </c>
    </row>
    <row r="27" customFormat="false" ht="19.5" hidden="false" customHeight="true" outlineLevel="0" collapsed="false">
      <c r="B27" s="5" t="s">
        <v>19</v>
      </c>
    </row>
    <row r="28" customFormat="false" ht="16.5" hidden="false" customHeight="true" outlineLevel="0" collapsed="false">
      <c r="B28" s="4" t="s">
        <v>20</v>
      </c>
    </row>
    <row r="29" customFormat="false" ht="16.5" hidden="false" customHeight="true" outlineLevel="0" collapsed="false">
      <c r="B29" s="4" t="s">
        <v>21</v>
      </c>
    </row>
    <row r="30" customFormat="false" ht="30" hidden="false" customHeight="true" outlineLevel="0" collapsed="false">
      <c r="B30" s="4" t="s">
        <v>22</v>
      </c>
    </row>
    <row r="31" customFormat="false" ht="16.5" hidden="false" customHeight="true" outlineLevel="0" collapsed="false">
      <c r="B31" s="4" t="s">
        <v>23</v>
      </c>
    </row>
    <row r="33" customFormat="false" ht="19.5" hidden="false" customHeight="true" outlineLevel="0" collapsed="false">
      <c r="B33" s="5" t="s">
        <v>24</v>
      </c>
    </row>
    <row r="34" customFormat="false" ht="16.5" hidden="false" customHeight="true" outlineLevel="0" collapsed="false">
      <c r="B34" s="4" t="s">
        <v>25</v>
      </c>
    </row>
    <row r="36" customFormat="false" ht="30" hidden="false" customHeight="true" outlineLevel="0" collapsed="false">
      <c r="B36" s="9" t="s">
        <v>26</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N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10" topLeftCell="D11" activePane="bottomRight" state="frozen"/>
      <selection pane="topLeft" activeCell="A1" activeCellId="0" sqref="A1"/>
      <selection pane="topRight" activeCell="D1" activeCellId="0" sqref="D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1"/>
    <col collapsed="false" customWidth="true" hidden="false" outlineLevel="0" max="3" min="3" style="0" width="40"/>
    <col collapsed="false" customWidth="true" hidden="false" outlineLevel="0" max="4" min="4" style="0" width="22"/>
    <col collapsed="false" customWidth="true" hidden="false" outlineLevel="0" max="5" min="5" style="0" width="11"/>
    <col collapsed="false" customWidth="true" hidden="false" outlineLevel="0" max="6" min="6" style="0" width="10"/>
    <col collapsed="false" customWidth="true" hidden="false" outlineLevel="0" max="8" min="7" style="0" width="12"/>
    <col collapsed="false" customWidth="true" hidden="false" outlineLevel="0" max="9" min="9" style="0" width="11"/>
    <col collapsed="false" customWidth="true" hidden="false" outlineLevel="0" max="10" min="10" style="0" width="8"/>
    <col collapsed="false" customWidth="true" hidden="false" outlineLevel="0" max="12" min="11" style="0" width="22"/>
    <col collapsed="false" customWidth="true" hidden="false" outlineLevel="0" max="13" min="13" style="0" width="40"/>
    <col collapsed="false" customWidth="true" hidden="false" outlineLevel="0" max="14" min="14" style="0" width="13"/>
  </cols>
  <sheetData>
    <row r="1" customFormat="false" ht="21.75" hidden="false" customHeight="true" outlineLevel="0" collapsed="false">
      <c r="A1" s="1" t="s">
        <v>27</v>
      </c>
      <c r="B1" s="2"/>
      <c r="C1" s="2"/>
      <c r="D1" s="2"/>
      <c r="E1" s="2"/>
      <c r="F1" s="2"/>
      <c r="G1" s="2"/>
      <c r="H1" s="2"/>
      <c r="I1" s="2"/>
      <c r="J1" s="2"/>
      <c r="K1" s="2"/>
      <c r="L1" s="2"/>
      <c r="M1" s="2"/>
      <c r="N1" s="2"/>
    </row>
    <row r="2" customFormat="false" ht="25.5" hidden="false" customHeight="true" outlineLevel="0" collapsed="false">
      <c r="A2" s="3" t="s">
        <v>28</v>
      </c>
    </row>
    <row r="3" customFormat="false" ht="15" hidden="false" customHeight="false" outlineLevel="0" collapsed="false">
      <c r="A3" s="10" t="s">
        <v>29</v>
      </c>
    </row>
    <row r="4" customFormat="false" ht="18" hidden="false" customHeight="true" outlineLevel="0" collapsed="false">
      <c r="C4" s="11" t="s">
        <v>30</v>
      </c>
      <c r="D4" s="12" t="n">
        <f aca="false">SUMPRODUCT(--(C11:C35&lt;&gt;""))</f>
        <v>0</v>
      </c>
    </row>
    <row r="5" customFormat="false" ht="18" hidden="false" customHeight="true" outlineLevel="0" collapsed="false">
      <c r="C5" s="11" t="s">
        <v>31</v>
      </c>
      <c r="D5" s="12" t="n">
        <f aca="false">COUNTIF(K11:K35,"Action corrective")</f>
        <v>0</v>
      </c>
    </row>
    <row r="6" customFormat="false" ht="18" hidden="false" customHeight="true" outlineLevel="0" collapsed="false">
      <c r="C6" s="11" t="s">
        <v>32</v>
      </c>
      <c r="D6" s="12" t="n">
        <f aca="false">SUMPRODUCT((K11:K35&lt;&gt;"")*(L11:L35=""))</f>
        <v>0</v>
      </c>
    </row>
    <row r="7" customFormat="false" ht="30" hidden="false" customHeight="true" outlineLevel="0" collapsed="false">
      <c r="C7" s="11" t="s">
        <v>33</v>
      </c>
      <c r="D7" s="12" t="n">
        <f aca="false">SUMPRODUCT((L11:L35&lt;&gt;"")*(L11:L35&lt;&gt;K11:K35)*(M11:M35=""))</f>
        <v>0</v>
      </c>
    </row>
    <row r="10" customFormat="false" ht="61.5" hidden="false" customHeight="true" outlineLevel="0" collapsed="false">
      <c r="A10" s="13" t="s">
        <v>34</v>
      </c>
      <c r="B10" s="13" t="s">
        <v>35</v>
      </c>
      <c r="C10" s="13" t="s">
        <v>36</v>
      </c>
      <c r="D10" s="13" t="s">
        <v>37</v>
      </c>
      <c r="E10" s="13" t="s">
        <v>38</v>
      </c>
      <c r="F10" s="13" t="s">
        <v>39</v>
      </c>
      <c r="G10" s="13" t="s">
        <v>40</v>
      </c>
      <c r="H10" s="13" t="s">
        <v>41</v>
      </c>
      <c r="I10" s="13" t="s">
        <v>42</v>
      </c>
      <c r="J10" s="13" t="s">
        <v>43</v>
      </c>
      <c r="K10" s="13" t="s">
        <v>44</v>
      </c>
      <c r="L10" s="13" t="s">
        <v>45</v>
      </c>
      <c r="M10" s="13" t="s">
        <v>46</v>
      </c>
      <c r="N10" s="13" t="s">
        <v>47</v>
      </c>
    </row>
    <row r="11" customFormat="false" ht="30" hidden="false" customHeight="true" outlineLevel="0" collapsed="false">
      <c r="A11" s="14" t="n">
        <v>1</v>
      </c>
      <c r="B11" s="15"/>
      <c r="C11" s="16"/>
      <c r="D11" s="16"/>
      <c r="E11" s="17"/>
      <c r="F11" s="17"/>
      <c r="G11" s="17"/>
      <c r="H11" s="17"/>
      <c r="I11" s="17"/>
      <c r="J11" s="18" t="str">
        <f aca="false">IF(COUNT(E11:I11)&lt;5,"",SUM(E11:I11))</f>
        <v/>
      </c>
      <c r="K11" s="18" t="str">
        <f aca="false">IF(J11="","",IF(OR(G11=2,J11&gt;=4),"Action corrective",IF(J11&gt;=2,"Justifier et surveiller","Correction suffisante")))</f>
        <v/>
      </c>
      <c r="L11" s="17"/>
      <c r="M11" s="16"/>
      <c r="N11" s="17"/>
    </row>
    <row r="12" customFormat="false" ht="30" hidden="false" customHeight="true" outlineLevel="0" collapsed="false">
      <c r="A12" s="14" t="n">
        <v>2</v>
      </c>
      <c r="B12" s="15"/>
      <c r="C12" s="16"/>
      <c r="D12" s="16"/>
      <c r="E12" s="17"/>
      <c r="F12" s="17"/>
      <c r="G12" s="17"/>
      <c r="H12" s="17"/>
      <c r="I12" s="17"/>
      <c r="J12" s="18" t="str">
        <f aca="false">IF(COUNT(E12:I12)&lt;5,"",SUM(E12:I12))</f>
        <v/>
      </c>
      <c r="K12" s="18" t="str">
        <f aca="false">IF(J12="","",IF(OR(G12=2,J12&gt;=4),"Action corrective",IF(J12&gt;=2,"Justifier et surveiller","Correction suffisante")))</f>
        <v/>
      </c>
      <c r="L12" s="17"/>
      <c r="M12" s="16"/>
      <c r="N12" s="17"/>
    </row>
    <row r="13" customFormat="false" ht="30" hidden="false" customHeight="true" outlineLevel="0" collapsed="false">
      <c r="A13" s="14" t="n">
        <v>3</v>
      </c>
      <c r="B13" s="15"/>
      <c r="C13" s="16"/>
      <c r="D13" s="16"/>
      <c r="E13" s="17"/>
      <c r="F13" s="17"/>
      <c r="G13" s="17"/>
      <c r="H13" s="17"/>
      <c r="I13" s="17"/>
      <c r="J13" s="18" t="str">
        <f aca="false">IF(COUNT(E13:I13)&lt;5,"",SUM(E13:I13))</f>
        <v/>
      </c>
      <c r="K13" s="18" t="str">
        <f aca="false">IF(J13="","",IF(OR(G13=2,J13&gt;=4),"Action corrective",IF(J13&gt;=2,"Justifier et surveiller","Correction suffisante")))</f>
        <v/>
      </c>
      <c r="L13" s="17"/>
      <c r="M13" s="16"/>
      <c r="N13" s="17"/>
    </row>
    <row r="14" customFormat="false" ht="30" hidden="false" customHeight="true" outlineLevel="0" collapsed="false">
      <c r="A14" s="14" t="n">
        <v>4</v>
      </c>
      <c r="B14" s="15"/>
      <c r="C14" s="16"/>
      <c r="D14" s="16"/>
      <c r="E14" s="17"/>
      <c r="F14" s="17"/>
      <c r="G14" s="17"/>
      <c r="H14" s="17"/>
      <c r="I14" s="17"/>
      <c r="J14" s="18" t="str">
        <f aca="false">IF(COUNT(E14:I14)&lt;5,"",SUM(E14:I14))</f>
        <v/>
      </c>
      <c r="K14" s="18" t="str">
        <f aca="false">IF(J14="","",IF(OR(G14=2,J14&gt;=4),"Action corrective",IF(J14&gt;=2,"Justifier et surveiller","Correction suffisante")))</f>
        <v/>
      </c>
      <c r="L14" s="17"/>
      <c r="M14" s="16"/>
      <c r="N14" s="17"/>
    </row>
    <row r="15" customFormat="false" ht="30" hidden="false" customHeight="true" outlineLevel="0" collapsed="false">
      <c r="A15" s="14" t="n">
        <v>5</v>
      </c>
      <c r="B15" s="15"/>
      <c r="C15" s="16"/>
      <c r="D15" s="16"/>
      <c r="E15" s="17"/>
      <c r="F15" s="17"/>
      <c r="G15" s="17"/>
      <c r="H15" s="17"/>
      <c r="I15" s="17"/>
      <c r="J15" s="18" t="str">
        <f aca="false">IF(COUNT(E15:I15)&lt;5,"",SUM(E15:I15))</f>
        <v/>
      </c>
      <c r="K15" s="18" t="str">
        <f aca="false">IF(J15="","",IF(OR(G15=2,J15&gt;=4),"Action corrective",IF(J15&gt;=2,"Justifier et surveiller","Correction suffisante")))</f>
        <v/>
      </c>
      <c r="L15" s="17"/>
      <c r="M15" s="16"/>
      <c r="N15" s="17"/>
    </row>
    <row r="16" customFormat="false" ht="30" hidden="false" customHeight="true" outlineLevel="0" collapsed="false">
      <c r="A16" s="14" t="n">
        <v>6</v>
      </c>
      <c r="B16" s="15"/>
      <c r="C16" s="16"/>
      <c r="D16" s="16"/>
      <c r="E16" s="17"/>
      <c r="F16" s="17"/>
      <c r="G16" s="17"/>
      <c r="H16" s="17"/>
      <c r="I16" s="17"/>
      <c r="J16" s="18" t="str">
        <f aca="false">IF(COUNT(E16:I16)&lt;5,"",SUM(E16:I16))</f>
        <v/>
      </c>
      <c r="K16" s="18" t="str">
        <f aca="false">IF(J16="","",IF(OR(G16=2,J16&gt;=4),"Action corrective",IF(J16&gt;=2,"Justifier et surveiller","Correction suffisante")))</f>
        <v/>
      </c>
      <c r="L16" s="17"/>
      <c r="M16" s="16"/>
      <c r="N16" s="17"/>
    </row>
    <row r="17" customFormat="false" ht="30" hidden="false" customHeight="true" outlineLevel="0" collapsed="false">
      <c r="A17" s="14" t="n">
        <v>7</v>
      </c>
      <c r="B17" s="15"/>
      <c r="C17" s="16"/>
      <c r="D17" s="16"/>
      <c r="E17" s="17"/>
      <c r="F17" s="17"/>
      <c r="G17" s="17"/>
      <c r="H17" s="17"/>
      <c r="I17" s="17"/>
      <c r="J17" s="18" t="str">
        <f aca="false">IF(COUNT(E17:I17)&lt;5,"",SUM(E17:I17))</f>
        <v/>
      </c>
      <c r="K17" s="18" t="str">
        <f aca="false">IF(J17="","",IF(OR(G17=2,J17&gt;=4),"Action corrective",IF(J17&gt;=2,"Justifier et surveiller","Correction suffisante")))</f>
        <v/>
      </c>
      <c r="L17" s="17"/>
      <c r="M17" s="16"/>
      <c r="N17" s="17"/>
    </row>
    <row r="18" customFormat="false" ht="30" hidden="false" customHeight="true" outlineLevel="0" collapsed="false">
      <c r="A18" s="14" t="n">
        <v>8</v>
      </c>
      <c r="B18" s="15"/>
      <c r="C18" s="16"/>
      <c r="D18" s="16"/>
      <c r="E18" s="17"/>
      <c r="F18" s="17"/>
      <c r="G18" s="17"/>
      <c r="H18" s="17"/>
      <c r="I18" s="17"/>
      <c r="J18" s="18" t="str">
        <f aca="false">IF(COUNT(E18:I18)&lt;5,"",SUM(E18:I18))</f>
        <v/>
      </c>
      <c r="K18" s="18" t="str">
        <f aca="false">IF(J18="","",IF(OR(G18=2,J18&gt;=4),"Action corrective",IF(J18&gt;=2,"Justifier et surveiller","Correction suffisante")))</f>
        <v/>
      </c>
      <c r="L18" s="17"/>
      <c r="M18" s="16"/>
      <c r="N18" s="17"/>
    </row>
    <row r="19" customFormat="false" ht="30" hidden="false" customHeight="true" outlineLevel="0" collapsed="false">
      <c r="A19" s="14" t="n">
        <v>9</v>
      </c>
      <c r="B19" s="15"/>
      <c r="C19" s="16"/>
      <c r="D19" s="16"/>
      <c r="E19" s="17"/>
      <c r="F19" s="17"/>
      <c r="G19" s="17"/>
      <c r="H19" s="17"/>
      <c r="I19" s="17"/>
      <c r="J19" s="18" t="str">
        <f aca="false">IF(COUNT(E19:I19)&lt;5,"",SUM(E19:I19))</f>
        <v/>
      </c>
      <c r="K19" s="18" t="str">
        <f aca="false">IF(J19="","",IF(OR(G19=2,J19&gt;=4),"Action corrective",IF(J19&gt;=2,"Justifier et surveiller","Correction suffisante")))</f>
        <v/>
      </c>
      <c r="L19" s="17"/>
      <c r="M19" s="16"/>
      <c r="N19" s="17"/>
    </row>
    <row r="20" customFormat="false" ht="30" hidden="false" customHeight="true" outlineLevel="0" collapsed="false">
      <c r="A20" s="14" t="n">
        <v>10</v>
      </c>
      <c r="B20" s="15"/>
      <c r="C20" s="16"/>
      <c r="D20" s="16"/>
      <c r="E20" s="17"/>
      <c r="F20" s="17"/>
      <c r="G20" s="17"/>
      <c r="H20" s="17"/>
      <c r="I20" s="17"/>
      <c r="J20" s="18" t="str">
        <f aca="false">IF(COUNT(E20:I20)&lt;5,"",SUM(E20:I20))</f>
        <v/>
      </c>
      <c r="K20" s="18" t="str">
        <f aca="false">IF(J20="","",IF(OR(G20=2,J20&gt;=4),"Action corrective",IF(J20&gt;=2,"Justifier et surveiller","Correction suffisante")))</f>
        <v/>
      </c>
      <c r="L20" s="17"/>
      <c r="M20" s="16"/>
      <c r="N20" s="17"/>
    </row>
    <row r="21" customFormat="false" ht="30" hidden="false" customHeight="true" outlineLevel="0" collapsed="false">
      <c r="A21" s="14" t="n">
        <v>11</v>
      </c>
      <c r="B21" s="15"/>
      <c r="C21" s="16"/>
      <c r="D21" s="16"/>
      <c r="E21" s="17"/>
      <c r="F21" s="17"/>
      <c r="G21" s="17"/>
      <c r="H21" s="17"/>
      <c r="I21" s="17"/>
      <c r="J21" s="18" t="str">
        <f aca="false">IF(COUNT(E21:I21)&lt;5,"",SUM(E21:I21))</f>
        <v/>
      </c>
      <c r="K21" s="18" t="str">
        <f aca="false">IF(J21="","",IF(OR(G21=2,J21&gt;=4),"Action corrective",IF(J21&gt;=2,"Justifier et surveiller","Correction suffisante")))</f>
        <v/>
      </c>
      <c r="L21" s="17"/>
      <c r="M21" s="16"/>
      <c r="N21" s="17"/>
    </row>
    <row r="22" customFormat="false" ht="30" hidden="false" customHeight="true" outlineLevel="0" collapsed="false">
      <c r="A22" s="14" t="n">
        <v>12</v>
      </c>
      <c r="B22" s="15"/>
      <c r="C22" s="16"/>
      <c r="D22" s="16"/>
      <c r="E22" s="17"/>
      <c r="F22" s="17"/>
      <c r="G22" s="17"/>
      <c r="H22" s="17"/>
      <c r="I22" s="17"/>
      <c r="J22" s="18" t="str">
        <f aca="false">IF(COUNT(E22:I22)&lt;5,"",SUM(E22:I22))</f>
        <v/>
      </c>
      <c r="K22" s="18" t="str">
        <f aca="false">IF(J22="","",IF(OR(G22=2,J22&gt;=4),"Action corrective",IF(J22&gt;=2,"Justifier et surveiller","Correction suffisante")))</f>
        <v/>
      </c>
      <c r="L22" s="17"/>
      <c r="M22" s="16"/>
      <c r="N22" s="17"/>
    </row>
    <row r="23" customFormat="false" ht="30" hidden="false" customHeight="true" outlineLevel="0" collapsed="false">
      <c r="A23" s="14" t="n">
        <v>13</v>
      </c>
      <c r="B23" s="15"/>
      <c r="C23" s="16"/>
      <c r="D23" s="16"/>
      <c r="E23" s="17"/>
      <c r="F23" s="17"/>
      <c r="G23" s="17"/>
      <c r="H23" s="17"/>
      <c r="I23" s="17"/>
      <c r="J23" s="18" t="str">
        <f aca="false">IF(COUNT(E23:I23)&lt;5,"",SUM(E23:I23))</f>
        <v/>
      </c>
      <c r="K23" s="18" t="str">
        <f aca="false">IF(J23="","",IF(OR(G23=2,J23&gt;=4),"Action corrective",IF(J23&gt;=2,"Justifier et surveiller","Correction suffisante")))</f>
        <v/>
      </c>
      <c r="L23" s="17"/>
      <c r="M23" s="16"/>
      <c r="N23" s="17"/>
    </row>
    <row r="24" customFormat="false" ht="30" hidden="false" customHeight="true" outlineLevel="0" collapsed="false">
      <c r="A24" s="14" t="n">
        <v>14</v>
      </c>
      <c r="B24" s="15"/>
      <c r="C24" s="16"/>
      <c r="D24" s="16"/>
      <c r="E24" s="17"/>
      <c r="F24" s="17"/>
      <c r="G24" s="17"/>
      <c r="H24" s="17"/>
      <c r="I24" s="17"/>
      <c r="J24" s="18" t="str">
        <f aca="false">IF(COUNT(E24:I24)&lt;5,"",SUM(E24:I24))</f>
        <v/>
      </c>
      <c r="K24" s="18" t="str">
        <f aca="false">IF(J24="","",IF(OR(G24=2,J24&gt;=4),"Action corrective",IF(J24&gt;=2,"Justifier et surveiller","Correction suffisante")))</f>
        <v/>
      </c>
      <c r="L24" s="17"/>
      <c r="M24" s="16"/>
      <c r="N24" s="17"/>
    </row>
    <row r="25" customFormat="false" ht="30" hidden="false" customHeight="true" outlineLevel="0" collapsed="false">
      <c r="A25" s="14" t="n">
        <v>15</v>
      </c>
      <c r="B25" s="15"/>
      <c r="C25" s="16"/>
      <c r="D25" s="16"/>
      <c r="E25" s="17"/>
      <c r="F25" s="17"/>
      <c r="G25" s="17"/>
      <c r="H25" s="17"/>
      <c r="I25" s="17"/>
      <c r="J25" s="18" t="str">
        <f aca="false">IF(COUNT(E25:I25)&lt;5,"",SUM(E25:I25))</f>
        <v/>
      </c>
      <c r="K25" s="18" t="str">
        <f aca="false">IF(J25="","",IF(OR(G25=2,J25&gt;=4),"Action corrective",IF(J25&gt;=2,"Justifier et surveiller","Correction suffisante")))</f>
        <v/>
      </c>
      <c r="L25" s="17"/>
      <c r="M25" s="16"/>
      <c r="N25" s="17"/>
    </row>
    <row r="26" customFormat="false" ht="30" hidden="false" customHeight="true" outlineLevel="0" collapsed="false">
      <c r="A26" s="14" t="n">
        <v>16</v>
      </c>
      <c r="B26" s="15"/>
      <c r="C26" s="16"/>
      <c r="D26" s="16"/>
      <c r="E26" s="17"/>
      <c r="F26" s="17"/>
      <c r="G26" s="17"/>
      <c r="H26" s="17"/>
      <c r="I26" s="17"/>
      <c r="J26" s="18" t="str">
        <f aca="false">IF(COUNT(E26:I26)&lt;5,"",SUM(E26:I26))</f>
        <v/>
      </c>
      <c r="K26" s="18" t="str">
        <f aca="false">IF(J26="","",IF(OR(G26=2,J26&gt;=4),"Action corrective",IF(J26&gt;=2,"Justifier et surveiller","Correction suffisante")))</f>
        <v/>
      </c>
      <c r="L26" s="17"/>
      <c r="M26" s="16"/>
      <c r="N26" s="17"/>
    </row>
    <row r="27" customFormat="false" ht="30" hidden="false" customHeight="true" outlineLevel="0" collapsed="false">
      <c r="A27" s="14" t="n">
        <v>17</v>
      </c>
      <c r="B27" s="15"/>
      <c r="C27" s="16"/>
      <c r="D27" s="16"/>
      <c r="E27" s="17"/>
      <c r="F27" s="17"/>
      <c r="G27" s="17"/>
      <c r="H27" s="17"/>
      <c r="I27" s="17"/>
      <c r="J27" s="18" t="str">
        <f aca="false">IF(COUNT(E27:I27)&lt;5,"",SUM(E27:I27))</f>
        <v/>
      </c>
      <c r="K27" s="18" t="str">
        <f aca="false">IF(J27="","",IF(OR(G27=2,J27&gt;=4),"Action corrective",IF(J27&gt;=2,"Justifier et surveiller","Correction suffisante")))</f>
        <v/>
      </c>
      <c r="L27" s="17"/>
      <c r="M27" s="16"/>
      <c r="N27" s="17"/>
    </row>
    <row r="28" customFormat="false" ht="30" hidden="false" customHeight="true" outlineLevel="0" collapsed="false">
      <c r="A28" s="14" t="n">
        <v>18</v>
      </c>
      <c r="B28" s="15"/>
      <c r="C28" s="16"/>
      <c r="D28" s="16"/>
      <c r="E28" s="17"/>
      <c r="F28" s="17"/>
      <c r="G28" s="17"/>
      <c r="H28" s="17"/>
      <c r="I28" s="17"/>
      <c r="J28" s="18" t="str">
        <f aca="false">IF(COUNT(E28:I28)&lt;5,"",SUM(E28:I28))</f>
        <v/>
      </c>
      <c r="K28" s="18" t="str">
        <f aca="false">IF(J28="","",IF(OR(G28=2,J28&gt;=4),"Action corrective",IF(J28&gt;=2,"Justifier et surveiller","Correction suffisante")))</f>
        <v/>
      </c>
      <c r="L28" s="17"/>
      <c r="M28" s="16"/>
      <c r="N28" s="17"/>
    </row>
    <row r="29" customFormat="false" ht="30" hidden="false" customHeight="true" outlineLevel="0" collapsed="false">
      <c r="A29" s="14" t="n">
        <v>19</v>
      </c>
      <c r="B29" s="15"/>
      <c r="C29" s="16"/>
      <c r="D29" s="16"/>
      <c r="E29" s="17"/>
      <c r="F29" s="17"/>
      <c r="G29" s="17"/>
      <c r="H29" s="17"/>
      <c r="I29" s="17"/>
      <c r="J29" s="18" t="str">
        <f aca="false">IF(COUNT(E29:I29)&lt;5,"",SUM(E29:I29))</f>
        <v/>
      </c>
      <c r="K29" s="18" t="str">
        <f aca="false">IF(J29="","",IF(OR(G29=2,J29&gt;=4),"Action corrective",IF(J29&gt;=2,"Justifier et surveiller","Correction suffisante")))</f>
        <v/>
      </c>
      <c r="L29" s="17"/>
      <c r="M29" s="16"/>
      <c r="N29" s="17"/>
    </row>
    <row r="30" customFormat="false" ht="30" hidden="false" customHeight="true" outlineLevel="0" collapsed="false">
      <c r="A30" s="14" t="n">
        <v>20</v>
      </c>
      <c r="B30" s="15"/>
      <c r="C30" s="16"/>
      <c r="D30" s="16"/>
      <c r="E30" s="17"/>
      <c r="F30" s="17"/>
      <c r="G30" s="17"/>
      <c r="H30" s="17"/>
      <c r="I30" s="17"/>
      <c r="J30" s="18" t="str">
        <f aca="false">IF(COUNT(E30:I30)&lt;5,"",SUM(E30:I30))</f>
        <v/>
      </c>
      <c r="K30" s="18" t="str">
        <f aca="false">IF(J30="","",IF(OR(G30=2,J30&gt;=4),"Action corrective",IF(J30&gt;=2,"Justifier et surveiller","Correction suffisante")))</f>
        <v/>
      </c>
      <c r="L30" s="17"/>
      <c r="M30" s="16"/>
      <c r="N30" s="17"/>
    </row>
    <row r="31" customFormat="false" ht="30" hidden="false" customHeight="true" outlineLevel="0" collapsed="false">
      <c r="A31" s="14" t="n">
        <v>21</v>
      </c>
      <c r="B31" s="15"/>
      <c r="C31" s="16"/>
      <c r="D31" s="16"/>
      <c r="E31" s="17"/>
      <c r="F31" s="17"/>
      <c r="G31" s="17"/>
      <c r="H31" s="17"/>
      <c r="I31" s="17"/>
      <c r="J31" s="18" t="str">
        <f aca="false">IF(COUNT(E31:I31)&lt;5,"",SUM(E31:I31))</f>
        <v/>
      </c>
      <c r="K31" s="18" t="str">
        <f aca="false">IF(J31="","",IF(OR(G31=2,J31&gt;=4),"Action corrective",IF(J31&gt;=2,"Justifier et surveiller","Correction suffisante")))</f>
        <v/>
      </c>
      <c r="L31" s="17"/>
      <c r="M31" s="16"/>
      <c r="N31" s="17"/>
    </row>
    <row r="32" customFormat="false" ht="30" hidden="false" customHeight="true" outlineLevel="0" collapsed="false">
      <c r="A32" s="14" t="n">
        <v>22</v>
      </c>
      <c r="B32" s="15"/>
      <c r="C32" s="16"/>
      <c r="D32" s="16"/>
      <c r="E32" s="17"/>
      <c r="F32" s="17"/>
      <c r="G32" s="17"/>
      <c r="H32" s="17"/>
      <c r="I32" s="17"/>
      <c r="J32" s="18" t="str">
        <f aca="false">IF(COUNT(E32:I32)&lt;5,"",SUM(E32:I32))</f>
        <v/>
      </c>
      <c r="K32" s="18" t="str">
        <f aca="false">IF(J32="","",IF(OR(G32=2,J32&gt;=4),"Action corrective",IF(J32&gt;=2,"Justifier et surveiller","Correction suffisante")))</f>
        <v/>
      </c>
      <c r="L32" s="17"/>
      <c r="M32" s="16"/>
      <c r="N32" s="17"/>
    </row>
    <row r="33" customFormat="false" ht="30" hidden="false" customHeight="true" outlineLevel="0" collapsed="false">
      <c r="A33" s="14" t="n">
        <v>23</v>
      </c>
      <c r="B33" s="15"/>
      <c r="C33" s="16"/>
      <c r="D33" s="16"/>
      <c r="E33" s="17"/>
      <c r="F33" s="17"/>
      <c r="G33" s="17"/>
      <c r="H33" s="17"/>
      <c r="I33" s="17"/>
      <c r="J33" s="18" t="str">
        <f aca="false">IF(COUNT(E33:I33)&lt;5,"",SUM(E33:I33))</f>
        <v/>
      </c>
      <c r="K33" s="18" t="str">
        <f aca="false">IF(J33="","",IF(OR(G33=2,J33&gt;=4),"Action corrective",IF(J33&gt;=2,"Justifier et surveiller","Correction suffisante")))</f>
        <v/>
      </c>
      <c r="L33" s="17"/>
      <c r="M33" s="16"/>
      <c r="N33" s="17"/>
    </row>
    <row r="34" customFormat="false" ht="30" hidden="false" customHeight="true" outlineLevel="0" collapsed="false">
      <c r="A34" s="14" t="n">
        <v>24</v>
      </c>
      <c r="B34" s="15"/>
      <c r="C34" s="16"/>
      <c r="D34" s="16"/>
      <c r="E34" s="17"/>
      <c r="F34" s="17"/>
      <c r="G34" s="17"/>
      <c r="H34" s="17"/>
      <c r="I34" s="17"/>
      <c r="J34" s="18" t="str">
        <f aca="false">IF(COUNT(E34:I34)&lt;5,"",SUM(E34:I34))</f>
        <v/>
      </c>
      <c r="K34" s="18" t="str">
        <f aca="false">IF(J34="","",IF(OR(G34=2,J34&gt;=4),"Action corrective",IF(J34&gt;=2,"Justifier et surveiller","Correction suffisante")))</f>
        <v/>
      </c>
      <c r="L34" s="17"/>
      <c r="M34" s="16"/>
      <c r="N34" s="17"/>
    </row>
    <row r="35" customFormat="false" ht="30" hidden="false" customHeight="true" outlineLevel="0" collapsed="false">
      <c r="A35" s="14" t="n">
        <v>25</v>
      </c>
      <c r="B35" s="15"/>
      <c r="C35" s="16"/>
      <c r="D35" s="16"/>
      <c r="E35" s="17"/>
      <c r="F35" s="17"/>
      <c r="G35" s="17"/>
      <c r="H35" s="17"/>
      <c r="I35" s="17"/>
      <c r="J35" s="18" t="str">
        <f aca="false">IF(COUNT(E35:I35)&lt;5,"",SUM(E35:I35))</f>
        <v/>
      </c>
      <c r="K35" s="18" t="str">
        <f aca="false">IF(J35="","",IF(OR(G35=2,J35&gt;=4),"Action corrective",IF(J35&gt;=2,"Justifier et surveiller","Correction suffisante")))</f>
        <v/>
      </c>
      <c r="L35" s="17"/>
      <c r="M35" s="16"/>
      <c r="N35" s="17"/>
    </row>
  </sheetData>
  <conditionalFormatting sqref="K11:K35">
    <cfRule type="expression" priority="2" aboveAverage="0" equalAverage="0" bottom="0" percent="0" rank="0" text="" dxfId="0">
      <formula>$K11="Action corrective"</formula>
    </cfRule>
    <cfRule type="expression" priority="3" aboveAverage="0" equalAverage="0" bottom="0" percent="0" rank="0" text="" dxfId="1">
      <formula>$K11="Justifier et surveiller"</formula>
    </cfRule>
    <cfRule type="expression" priority="4" aboveAverage="0" equalAverage="0" bottom="0" percent="0" rank="0" text="" dxfId="2">
      <formula>$K11="Correction suffisante"</formula>
    </cfRule>
  </conditionalFormatting>
  <conditionalFormatting sqref="L11:L35">
    <cfRule type="expression" priority="5" aboveAverage="0" equalAverage="0" bottom="0" percent="0" rank="0" text="" dxfId="3">
      <formula>AND($K11&lt;&gt;"",$L11="")</formula>
    </cfRule>
  </conditionalFormatting>
  <conditionalFormatting sqref="M11:M35">
    <cfRule type="expression" priority="6" aboveAverage="0" equalAverage="0" bottom="0" percent="0" rank="0" text="" dxfId="3">
      <formula>AND($L11&lt;&gt;"",$L11&lt;&gt;$K11,$M11="")</formula>
    </cfRule>
  </conditionalFormatting>
  <dataValidations count="6">
    <dataValidation allowBlank="true" errorStyle="stop" operator="between" showDropDown="false" showErrorMessage="false" showInputMessage="false" sqref="D11:D35" type="list">
      <formula1>Listes!$A$4:$A$10</formula1>
      <formula2>0</formula2>
    </dataValidation>
    <dataValidation allowBlank="true" errorStyle="stop" operator="between" showDropDown="false" showErrorMessage="false" showInputMessage="false" sqref="E11:F35" type="list">
      <formula1>"0,1,2"</formula1>
      <formula2>0</formula2>
    </dataValidation>
    <dataValidation allowBlank="true" errorStyle="stop" operator="between" showDropDown="false" showErrorMessage="false" showInputMessage="false" sqref="H11:H35" type="list">
      <formula1>"0,1,2"</formula1>
      <formula2>0</formula2>
    </dataValidation>
    <dataValidation allowBlank="true" errorStyle="stop" operator="between" showDropDown="false" showErrorMessage="false" showInputMessage="false" sqref="G11:G35" type="list">
      <formula1>"0,2"</formula1>
      <formula2>0</formula2>
    </dataValidation>
    <dataValidation allowBlank="true" errorStyle="stop" operator="between" showDropDown="false" showErrorMessage="false" showInputMessage="false" sqref="I11:I35" type="list">
      <formula1>"0,2"</formula1>
      <formula2>0</formula2>
    </dataValidation>
    <dataValidation allowBlank="true" errorStyle="stop" operator="between" showDropDown="false" showErrorMessage="false" showInputMessage="false" sqref="L11:L35" type="list">
      <formula1>Listes!$B$4:$B$6</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R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12" topLeftCell="E13" activePane="bottomRight" state="frozen"/>
      <selection pane="topLeft" activeCell="A1" activeCellId="0" sqref="A1"/>
      <selection pane="topRight" activeCell="E1" activeCellId="0" sqref="E1"/>
      <selection pane="bottomLeft" activeCell="A13" activeCellId="0" sqref="A13"/>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11"/>
    <col collapsed="false" customWidth="true" hidden="false" outlineLevel="0" max="3" min="3" style="0" width="18"/>
    <col collapsed="false" customWidth="true" hidden="false" outlineLevel="0" max="4" min="4" style="0" width="30"/>
    <col collapsed="false" customWidth="true" hidden="false" outlineLevel="0" max="5" min="5" style="0" width="26"/>
    <col collapsed="false" customWidth="true" hidden="false" outlineLevel="0" max="6" min="6" style="0" width="34"/>
    <col collapsed="false" customWidth="true" hidden="false" outlineLevel="0" max="7" min="7" style="0" width="36"/>
    <col collapsed="false" customWidth="true" hidden="false" outlineLevel="0" max="8" min="8" style="0" width="18"/>
    <col collapsed="false" customWidth="true" hidden="false" outlineLevel="0" max="10" min="9" style="0" width="11"/>
    <col collapsed="false" customWidth="true" hidden="false" outlineLevel="0" max="11" min="11" style="0" width="32"/>
    <col collapsed="false" customWidth="true" hidden="false" outlineLevel="0" max="12" min="12" style="0" width="12"/>
    <col collapsed="false" customWidth="true" hidden="false" outlineLevel="0" max="13" min="13" style="0" width="26"/>
    <col collapsed="false" customWidth="true" hidden="false" outlineLevel="0" max="14" min="14" style="0" width="12"/>
    <col collapsed="false" customWidth="true" hidden="false" outlineLevel="0" max="15" min="15" style="0" width="28"/>
    <col collapsed="false" customWidth="true" hidden="false" outlineLevel="0" max="16" min="16" style="0" width="11"/>
    <col collapsed="false" customWidth="true" hidden="false" outlineLevel="0" max="17" min="17" style="0" width="10"/>
    <col collapsed="false" customWidth="true" hidden="false" outlineLevel="0" max="18" min="18" style="0" width="16"/>
  </cols>
  <sheetData>
    <row r="1" customFormat="false" ht="21.75" hidden="false" customHeight="true" outlineLevel="0" collapsed="false">
      <c r="A1" s="1" t="s">
        <v>48</v>
      </c>
      <c r="B1" s="2"/>
      <c r="C1" s="2"/>
      <c r="D1" s="2"/>
      <c r="E1" s="2"/>
      <c r="F1" s="2"/>
      <c r="G1" s="2"/>
      <c r="H1" s="2"/>
      <c r="I1" s="2"/>
      <c r="J1" s="2"/>
      <c r="K1" s="2"/>
      <c r="L1" s="2"/>
      <c r="M1" s="2"/>
      <c r="N1" s="2"/>
      <c r="O1" s="2"/>
      <c r="P1" s="2"/>
      <c r="Q1" s="2"/>
      <c r="R1" s="2"/>
    </row>
    <row r="2" customFormat="false" ht="25.5" hidden="false" customHeight="true" outlineLevel="0" collapsed="false">
      <c r="A2" s="3" t="s">
        <v>49</v>
      </c>
    </row>
    <row r="3" customFormat="false" ht="15" hidden="false" customHeight="false" outlineLevel="0" collapsed="false">
      <c r="A3" s="10" t="s">
        <v>50</v>
      </c>
    </row>
    <row r="4" customFormat="false" ht="18" hidden="false" customHeight="true" outlineLevel="0" collapsed="false">
      <c r="D4" s="11" t="s">
        <v>51</v>
      </c>
      <c r="E4" s="12" t="n">
        <f aca="false">SUMPRODUCT(--(D13:D42&lt;&gt;""))</f>
        <v>0</v>
      </c>
    </row>
    <row r="5" customFormat="false" ht="18" hidden="false" customHeight="true" outlineLevel="0" collapsed="false">
      <c r="D5" s="11" t="s">
        <v>52</v>
      </c>
      <c r="E5" s="12" t="n">
        <f aca="false">SUMPRODUCT((D13:D42&lt;&gt;"")*(J13:J42&lt;&gt;"Clôturée"))</f>
        <v>0</v>
      </c>
    </row>
    <row r="6" customFormat="false" ht="18" hidden="false" customHeight="true" outlineLevel="0" collapsed="false">
      <c r="D6" s="11" t="s">
        <v>53</v>
      </c>
      <c r="E6" s="12" t="n">
        <f aca="false">COUNTIF(R13:R42,"Échéance dépassée")</f>
        <v>0</v>
      </c>
    </row>
    <row r="7" customFormat="false" ht="30" hidden="false" customHeight="true" outlineLevel="0" collapsed="false">
      <c r="D7" s="11" t="s">
        <v>54</v>
      </c>
      <c r="E7" s="12" t="n">
        <f aca="false">COUNTIF(R13:R42,"Vérification à faire")</f>
        <v>0</v>
      </c>
    </row>
    <row r="8" customFormat="false" ht="18" hidden="false" customHeight="true" outlineLevel="0" collapsed="false">
      <c r="D8" s="11" t="s">
        <v>55</v>
      </c>
      <c r="E8" s="12" t="n">
        <f aca="false">SUMPRODUCT((D13:D42&lt;&gt;"")*(K13:K42=""))</f>
        <v>0</v>
      </c>
    </row>
    <row r="9" customFormat="false" ht="30" hidden="false" customHeight="true" outlineLevel="0" collapsed="false">
      <c r="D9" s="11" t="s">
        <v>56</v>
      </c>
      <c r="E9" s="12" t="n">
        <f aca="false">SUMPRODUCT((J13:J42="Clôturée")*(N13:N42=""))</f>
        <v>0</v>
      </c>
    </row>
    <row r="10" customFormat="false" ht="18" hidden="false" customHeight="true" outlineLevel="0" collapsed="false">
      <c r="D10" s="11" t="s">
        <v>57</v>
      </c>
      <c r="E10" s="19" t="str">
        <f aca="false">IFERROR(AVERAGE(Q13:Q42),"")</f>
        <v/>
      </c>
    </row>
    <row r="11" customFormat="false" ht="19.5" hidden="false" customHeight="true" outlineLevel="0" collapsed="false">
      <c r="A11" s="20" t="s">
        <v>58</v>
      </c>
      <c r="B11" s="20"/>
      <c r="C11" s="20"/>
      <c r="D11" s="20"/>
      <c r="E11" s="21" t="s">
        <v>59</v>
      </c>
      <c r="F11" s="21"/>
      <c r="G11" s="20" t="s">
        <v>60</v>
      </c>
      <c r="H11" s="20"/>
      <c r="I11" s="20"/>
      <c r="J11" s="20"/>
      <c r="K11" s="21" t="s">
        <v>61</v>
      </c>
      <c r="L11" s="21"/>
      <c r="M11" s="21"/>
      <c r="N11" s="21"/>
      <c r="O11" s="20" t="s">
        <v>62</v>
      </c>
      <c r="P11" s="20"/>
      <c r="Q11" s="20"/>
      <c r="R11" s="20"/>
    </row>
    <row r="12" customFormat="false" ht="57.75" hidden="false" customHeight="true" outlineLevel="0" collapsed="false">
      <c r="A12" s="13" t="s">
        <v>34</v>
      </c>
      <c r="B12" s="13" t="s">
        <v>63</v>
      </c>
      <c r="C12" s="13" t="s">
        <v>37</v>
      </c>
      <c r="D12" s="13" t="s">
        <v>64</v>
      </c>
      <c r="E12" s="13" t="s">
        <v>65</v>
      </c>
      <c r="F12" s="13" t="s">
        <v>66</v>
      </c>
      <c r="G12" s="13" t="s">
        <v>67</v>
      </c>
      <c r="H12" s="13" t="s">
        <v>68</v>
      </c>
      <c r="I12" s="13" t="s">
        <v>69</v>
      </c>
      <c r="J12" s="13" t="s">
        <v>70</v>
      </c>
      <c r="K12" s="13" t="s">
        <v>71</v>
      </c>
      <c r="L12" s="13" t="s">
        <v>72</v>
      </c>
      <c r="M12" s="13" t="s">
        <v>73</v>
      </c>
      <c r="N12" s="13" t="s">
        <v>74</v>
      </c>
      <c r="O12" s="13" t="s">
        <v>75</v>
      </c>
      <c r="P12" s="13" t="s">
        <v>76</v>
      </c>
      <c r="Q12" s="13" t="s">
        <v>77</v>
      </c>
      <c r="R12" s="13" t="s">
        <v>78</v>
      </c>
    </row>
    <row r="13" customFormat="false" ht="30" hidden="false" customHeight="true" outlineLevel="0" collapsed="false">
      <c r="A13" s="14" t="s">
        <v>79</v>
      </c>
      <c r="B13" s="15"/>
      <c r="C13" s="16"/>
      <c r="D13" s="16"/>
      <c r="E13" s="16"/>
      <c r="F13" s="16"/>
      <c r="G13" s="16"/>
      <c r="H13" s="16"/>
      <c r="I13" s="15"/>
      <c r="J13" s="17"/>
      <c r="K13" s="16"/>
      <c r="L13" s="15"/>
      <c r="M13" s="16"/>
      <c r="N13" s="17"/>
      <c r="O13" s="16"/>
      <c r="P13" s="15"/>
      <c r="Q13" s="22" t="str">
        <f aca="false">IF(OR(B13="",P13=""),"",P13-B13)</f>
        <v/>
      </c>
      <c r="R13" s="18" t="str">
        <f aca="true">IF(AND(I13&lt;&gt;"",I13&lt;TODAY(),J13&lt;&gt;"Clôturée"),"Échéance dépassée",IF(AND(L13&lt;&gt;"",L13&lt;TODAY(),N13=""),"Vérification à faire",""))</f>
        <v/>
      </c>
    </row>
    <row r="14" customFormat="false" ht="30" hidden="false" customHeight="true" outlineLevel="0" collapsed="false">
      <c r="A14" s="14" t="s">
        <v>80</v>
      </c>
      <c r="B14" s="15"/>
      <c r="C14" s="16"/>
      <c r="D14" s="16"/>
      <c r="E14" s="16"/>
      <c r="F14" s="16"/>
      <c r="G14" s="16"/>
      <c r="H14" s="16"/>
      <c r="I14" s="15"/>
      <c r="J14" s="17"/>
      <c r="K14" s="16"/>
      <c r="L14" s="15"/>
      <c r="M14" s="16"/>
      <c r="N14" s="17"/>
      <c r="O14" s="16"/>
      <c r="P14" s="15"/>
      <c r="Q14" s="22" t="str">
        <f aca="false">IF(OR(B14="",P14=""),"",P14-B14)</f>
        <v/>
      </c>
      <c r="R14" s="18" t="str">
        <f aca="true">IF(AND(I14&lt;&gt;"",I14&lt;TODAY(),J14&lt;&gt;"Clôturée"),"Échéance dépassée",IF(AND(L14&lt;&gt;"",L14&lt;TODAY(),N14=""),"Vérification à faire",""))</f>
        <v/>
      </c>
    </row>
    <row r="15" customFormat="false" ht="30" hidden="false" customHeight="true" outlineLevel="0" collapsed="false">
      <c r="A15" s="14" t="s">
        <v>81</v>
      </c>
      <c r="B15" s="15"/>
      <c r="C15" s="16"/>
      <c r="D15" s="16"/>
      <c r="E15" s="16"/>
      <c r="F15" s="16"/>
      <c r="G15" s="16"/>
      <c r="H15" s="16"/>
      <c r="I15" s="15"/>
      <c r="J15" s="17"/>
      <c r="K15" s="16"/>
      <c r="L15" s="15"/>
      <c r="M15" s="16"/>
      <c r="N15" s="17"/>
      <c r="O15" s="16"/>
      <c r="P15" s="15"/>
      <c r="Q15" s="22" t="str">
        <f aca="false">IF(OR(B15="",P15=""),"",P15-B15)</f>
        <v/>
      </c>
      <c r="R15" s="18" t="str">
        <f aca="true">IF(AND(I15&lt;&gt;"",I15&lt;TODAY(),J15&lt;&gt;"Clôturée"),"Échéance dépassée",IF(AND(L15&lt;&gt;"",L15&lt;TODAY(),N15=""),"Vérification à faire",""))</f>
        <v/>
      </c>
    </row>
    <row r="16" customFormat="false" ht="30" hidden="false" customHeight="true" outlineLevel="0" collapsed="false">
      <c r="A16" s="14" t="s">
        <v>82</v>
      </c>
      <c r="B16" s="15"/>
      <c r="C16" s="16"/>
      <c r="D16" s="16"/>
      <c r="E16" s="16"/>
      <c r="F16" s="16"/>
      <c r="G16" s="16"/>
      <c r="H16" s="16"/>
      <c r="I16" s="15"/>
      <c r="J16" s="17"/>
      <c r="K16" s="16"/>
      <c r="L16" s="15"/>
      <c r="M16" s="16"/>
      <c r="N16" s="17"/>
      <c r="O16" s="16"/>
      <c r="P16" s="15"/>
      <c r="Q16" s="22" t="str">
        <f aca="false">IF(OR(B16="",P16=""),"",P16-B16)</f>
        <v/>
      </c>
      <c r="R16" s="18" t="str">
        <f aca="true">IF(AND(I16&lt;&gt;"",I16&lt;TODAY(),J16&lt;&gt;"Clôturée"),"Échéance dépassée",IF(AND(L16&lt;&gt;"",L16&lt;TODAY(),N16=""),"Vérification à faire",""))</f>
        <v/>
      </c>
    </row>
    <row r="17" customFormat="false" ht="30" hidden="false" customHeight="true" outlineLevel="0" collapsed="false">
      <c r="A17" s="14" t="s">
        <v>83</v>
      </c>
      <c r="B17" s="15"/>
      <c r="C17" s="16"/>
      <c r="D17" s="16"/>
      <c r="E17" s="16"/>
      <c r="F17" s="16"/>
      <c r="G17" s="16"/>
      <c r="H17" s="16"/>
      <c r="I17" s="15"/>
      <c r="J17" s="17"/>
      <c r="K17" s="16"/>
      <c r="L17" s="15"/>
      <c r="M17" s="16"/>
      <c r="N17" s="17"/>
      <c r="O17" s="16"/>
      <c r="P17" s="15"/>
      <c r="Q17" s="22" t="str">
        <f aca="false">IF(OR(B17="",P17=""),"",P17-B17)</f>
        <v/>
      </c>
      <c r="R17" s="18" t="str">
        <f aca="true">IF(AND(I17&lt;&gt;"",I17&lt;TODAY(),J17&lt;&gt;"Clôturée"),"Échéance dépassée",IF(AND(L17&lt;&gt;"",L17&lt;TODAY(),N17=""),"Vérification à faire",""))</f>
        <v/>
      </c>
    </row>
    <row r="18" customFormat="false" ht="30" hidden="false" customHeight="true" outlineLevel="0" collapsed="false">
      <c r="A18" s="14" t="s">
        <v>84</v>
      </c>
      <c r="B18" s="15"/>
      <c r="C18" s="16"/>
      <c r="D18" s="16"/>
      <c r="E18" s="16"/>
      <c r="F18" s="16"/>
      <c r="G18" s="16"/>
      <c r="H18" s="16"/>
      <c r="I18" s="15"/>
      <c r="J18" s="17"/>
      <c r="K18" s="16"/>
      <c r="L18" s="15"/>
      <c r="M18" s="16"/>
      <c r="N18" s="17"/>
      <c r="O18" s="16"/>
      <c r="P18" s="15"/>
      <c r="Q18" s="22" t="str">
        <f aca="false">IF(OR(B18="",P18=""),"",P18-B18)</f>
        <v/>
      </c>
      <c r="R18" s="18" t="str">
        <f aca="true">IF(AND(I18&lt;&gt;"",I18&lt;TODAY(),J18&lt;&gt;"Clôturée"),"Échéance dépassée",IF(AND(L18&lt;&gt;"",L18&lt;TODAY(),N18=""),"Vérification à faire",""))</f>
        <v/>
      </c>
    </row>
    <row r="19" customFormat="false" ht="30" hidden="false" customHeight="true" outlineLevel="0" collapsed="false">
      <c r="A19" s="14" t="s">
        <v>85</v>
      </c>
      <c r="B19" s="15"/>
      <c r="C19" s="16"/>
      <c r="D19" s="16"/>
      <c r="E19" s="16"/>
      <c r="F19" s="16"/>
      <c r="G19" s="16"/>
      <c r="H19" s="16"/>
      <c r="I19" s="15"/>
      <c r="J19" s="17"/>
      <c r="K19" s="16"/>
      <c r="L19" s="15"/>
      <c r="M19" s="16"/>
      <c r="N19" s="17"/>
      <c r="O19" s="16"/>
      <c r="P19" s="15"/>
      <c r="Q19" s="22" t="str">
        <f aca="false">IF(OR(B19="",P19=""),"",P19-B19)</f>
        <v/>
      </c>
      <c r="R19" s="18" t="str">
        <f aca="true">IF(AND(I19&lt;&gt;"",I19&lt;TODAY(),J19&lt;&gt;"Clôturée"),"Échéance dépassée",IF(AND(L19&lt;&gt;"",L19&lt;TODAY(),N19=""),"Vérification à faire",""))</f>
        <v/>
      </c>
    </row>
    <row r="20" customFormat="false" ht="30" hidden="false" customHeight="true" outlineLevel="0" collapsed="false">
      <c r="A20" s="14" t="s">
        <v>86</v>
      </c>
      <c r="B20" s="15"/>
      <c r="C20" s="16"/>
      <c r="D20" s="16"/>
      <c r="E20" s="16"/>
      <c r="F20" s="16"/>
      <c r="G20" s="16"/>
      <c r="H20" s="16"/>
      <c r="I20" s="15"/>
      <c r="J20" s="17"/>
      <c r="K20" s="16"/>
      <c r="L20" s="15"/>
      <c r="M20" s="16"/>
      <c r="N20" s="17"/>
      <c r="O20" s="16"/>
      <c r="P20" s="15"/>
      <c r="Q20" s="22" t="str">
        <f aca="false">IF(OR(B20="",P20=""),"",P20-B20)</f>
        <v/>
      </c>
      <c r="R20" s="18" t="str">
        <f aca="true">IF(AND(I20&lt;&gt;"",I20&lt;TODAY(),J20&lt;&gt;"Clôturée"),"Échéance dépassée",IF(AND(L20&lt;&gt;"",L20&lt;TODAY(),N20=""),"Vérification à faire",""))</f>
        <v/>
      </c>
    </row>
    <row r="21" customFormat="false" ht="30" hidden="false" customHeight="true" outlineLevel="0" collapsed="false">
      <c r="A21" s="14" t="s">
        <v>87</v>
      </c>
      <c r="B21" s="15"/>
      <c r="C21" s="16"/>
      <c r="D21" s="16"/>
      <c r="E21" s="16"/>
      <c r="F21" s="16"/>
      <c r="G21" s="16"/>
      <c r="H21" s="16"/>
      <c r="I21" s="15"/>
      <c r="J21" s="17"/>
      <c r="K21" s="16"/>
      <c r="L21" s="15"/>
      <c r="M21" s="16"/>
      <c r="N21" s="17"/>
      <c r="O21" s="16"/>
      <c r="P21" s="15"/>
      <c r="Q21" s="22" t="str">
        <f aca="false">IF(OR(B21="",P21=""),"",P21-B21)</f>
        <v/>
      </c>
      <c r="R21" s="18" t="str">
        <f aca="true">IF(AND(I21&lt;&gt;"",I21&lt;TODAY(),J21&lt;&gt;"Clôturée"),"Échéance dépassée",IF(AND(L21&lt;&gt;"",L21&lt;TODAY(),N21=""),"Vérification à faire",""))</f>
        <v/>
      </c>
    </row>
    <row r="22" customFormat="false" ht="30" hidden="false" customHeight="true" outlineLevel="0" collapsed="false">
      <c r="A22" s="14" t="s">
        <v>88</v>
      </c>
      <c r="B22" s="15"/>
      <c r="C22" s="16"/>
      <c r="D22" s="16"/>
      <c r="E22" s="16"/>
      <c r="F22" s="16"/>
      <c r="G22" s="16"/>
      <c r="H22" s="16"/>
      <c r="I22" s="15"/>
      <c r="J22" s="17"/>
      <c r="K22" s="16"/>
      <c r="L22" s="15"/>
      <c r="M22" s="16"/>
      <c r="N22" s="17"/>
      <c r="O22" s="16"/>
      <c r="P22" s="15"/>
      <c r="Q22" s="22" t="str">
        <f aca="false">IF(OR(B22="",P22=""),"",P22-B22)</f>
        <v/>
      </c>
      <c r="R22" s="18" t="str">
        <f aca="true">IF(AND(I22&lt;&gt;"",I22&lt;TODAY(),J22&lt;&gt;"Clôturée"),"Échéance dépassée",IF(AND(L22&lt;&gt;"",L22&lt;TODAY(),N22=""),"Vérification à faire",""))</f>
        <v/>
      </c>
    </row>
    <row r="23" customFormat="false" ht="30" hidden="false" customHeight="true" outlineLevel="0" collapsed="false">
      <c r="A23" s="14" t="s">
        <v>89</v>
      </c>
      <c r="B23" s="15"/>
      <c r="C23" s="16"/>
      <c r="D23" s="16"/>
      <c r="E23" s="16"/>
      <c r="F23" s="16"/>
      <c r="G23" s="16"/>
      <c r="H23" s="16"/>
      <c r="I23" s="15"/>
      <c r="J23" s="17"/>
      <c r="K23" s="16"/>
      <c r="L23" s="15"/>
      <c r="M23" s="16"/>
      <c r="N23" s="17"/>
      <c r="O23" s="16"/>
      <c r="P23" s="15"/>
      <c r="Q23" s="22" t="str">
        <f aca="false">IF(OR(B23="",P23=""),"",P23-B23)</f>
        <v/>
      </c>
      <c r="R23" s="18" t="str">
        <f aca="true">IF(AND(I23&lt;&gt;"",I23&lt;TODAY(),J23&lt;&gt;"Clôturée"),"Échéance dépassée",IF(AND(L23&lt;&gt;"",L23&lt;TODAY(),N23=""),"Vérification à faire",""))</f>
        <v/>
      </c>
    </row>
    <row r="24" customFormat="false" ht="30" hidden="false" customHeight="true" outlineLevel="0" collapsed="false">
      <c r="A24" s="14" t="s">
        <v>90</v>
      </c>
      <c r="B24" s="15"/>
      <c r="C24" s="16"/>
      <c r="D24" s="16"/>
      <c r="E24" s="16"/>
      <c r="F24" s="16"/>
      <c r="G24" s="16"/>
      <c r="H24" s="16"/>
      <c r="I24" s="15"/>
      <c r="J24" s="17"/>
      <c r="K24" s="16"/>
      <c r="L24" s="15"/>
      <c r="M24" s="16"/>
      <c r="N24" s="17"/>
      <c r="O24" s="16"/>
      <c r="P24" s="15"/>
      <c r="Q24" s="22" t="str">
        <f aca="false">IF(OR(B24="",P24=""),"",P24-B24)</f>
        <v/>
      </c>
      <c r="R24" s="18" t="str">
        <f aca="true">IF(AND(I24&lt;&gt;"",I24&lt;TODAY(),J24&lt;&gt;"Clôturée"),"Échéance dépassée",IF(AND(L24&lt;&gt;"",L24&lt;TODAY(),N24=""),"Vérification à faire",""))</f>
        <v/>
      </c>
    </row>
    <row r="25" customFormat="false" ht="30" hidden="false" customHeight="true" outlineLevel="0" collapsed="false">
      <c r="A25" s="14" t="s">
        <v>91</v>
      </c>
      <c r="B25" s="15"/>
      <c r="C25" s="16"/>
      <c r="D25" s="16"/>
      <c r="E25" s="16"/>
      <c r="F25" s="16"/>
      <c r="G25" s="16"/>
      <c r="H25" s="16"/>
      <c r="I25" s="15"/>
      <c r="J25" s="17"/>
      <c r="K25" s="16"/>
      <c r="L25" s="15"/>
      <c r="M25" s="16"/>
      <c r="N25" s="17"/>
      <c r="O25" s="16"/>
      <c r="P25" s="15"/>
      <c r="Q25" s="22" t="str">
        <f aca="false">IF(OR(B25="",P25=""),"",P25-B25)</f>
        <v/>
      </c>
      <c r="R25" s="18" t="str">
        <f aca="true">IF(AND(I25&lt;&gt;"",I25&lt;TODAY(),J25&lt;&gt;"Clôturée"),"Échéance dépassée",IF(AND(L25&lt;&gt;"",L25&lt;TODAY(),N25=""),"Vérification à faire",""))</f>
        <v/>
      </c>
    </row>
    <row r="26" customFormat="false" ht="30" hidden="false" customHeight="true" outlineLevel="0" collapsed="false">
      <c r="A26" s="14" t="s">
        <v>92</v>
      </c>
      <c r="B26" s="15"/>
      <c r="C26" s="16"/>
      <c r="D26" s="16"/>
      <c r="E26" s="16"/>
      <c r="F26" s="16"/>
      <c r="G26" s="16"/>
      <c r="H26" s="16"/>
      <c r="I26" s="15"/>
      <c r="J26" s="17"/>
      <c r="K26" s="16"/>
      <c r="L26" s="15"/>
      <c r="M26" s="16"/>
      <c r="N26" s="17"/>
      <c r="O26" s="16"/>
      <c r="P26" s="15"/>
      <c r="Q26" s="22" t="str">
        <f aca="false">IF(OR(B26="",P26=""),"",P26-B26)</f>
        <v/>
      </c>
      <c r="R26" s="18" t="str">
        <f aca="true">IF(AND(I26&lt;&gt;"",I26&lt;TODAY(),J26&lt;&gt;"Clôturée"),"Échéance dépassée",IF(AND(L26&lt;&gt;"",L26&lt;TODAY(),N26=""),"Vérification à faire",""))</f>
        <v/>
      </c>
    </row>
    <row r="27" customFormat="false" ht="30" hidden="false" customHeight="true" outlineLevel="0" collapsed="false">
      <c r="A27" s="14" t="s">
        <v>93</v>
      </c>
      <c r="B27" s="15"/>
      <c r="C27" s="16"/>
      <c r="D27" s="16"/>
      <c r="E27" s="16"/>
      <c r="F27" s="16"/>
      <c r="G27" s="16"/>
      <c r="H27" s="16"/>
      <c r="I27" s="15"/>
      <c r="J27" s="17"/>
      <c r="K27" s="16"/>
      <c r="L27" s="15"/>
      <c r="M27" s="16"/>
      <c r="N27" s="17"/>
      <c r="O27" s="16"/>
      <c r="P27" s="15"/>
      <c r="Q27" s="22" t="str">
        <f aca="false">IF(OR(B27="",P27=""),"",P27-B27)</f>
        <v/>
      </c>
      <c r="R27" s="18" t="str">
        <f aca="true">IF(AND(I27&lt;&gt;"",I27&lt;TODAY(),J27&lt;&gt;"Clôturée"),"Échéance dépassée",IF(AND(L27&lt;&gt;"",L27&lt;TODAY(),N27=""),"Vérification à faire",""))</f>
        <v/>
      </c>
    </row>
    <row r="28" customFormat="false" ht="30" hidden="false" customHeight="true" outlineLevel="0" collapsed="false">
      <c r="A28" s="14" t="s">
        <v>94</v>
      </c>
      <c r="B28" s="15"/>
      <c r="C28" s="16"/>
      <c r="D28" s="16"/>
      <c r="E28" s="16"/>
      <c r="F28" s="16"/>
      <c r="G28" s="16"/>
      <c r="H28" s="16"/>
      <c r="I28" s="15"/>
      <c r="J28" s="17"/>
      <c r="K28" s="16"/>
      <c r="L28" s="15"/>
      <c r="M28" s="16"/>
      <c r="N28" s="17"/>
      <c r="O28" s="16"/>
      <c r="P28" s="15"/>
      <c r="Q28" s="22" t="str">
        <f aca="false">IF(OR(B28="",P28=""),"",P28-B28)</f>
        <v/>
      </c>
      <c r="R28" s="18" t="str">
        <f aca="true">IF(AND(I28&lt;&gt;"",I28&lt;TODAY(),J28&lt;&gt;"Clôturée"),"Échéance dépassée",IF(AND(L28&lt;&gt;"",L28&lt;TODAY(),N28=""),"Vérification à faire",""))</f>
        <v/>
      </c>
    </row>
    <row r="29" customFormat="false" ht="30" hidden="false" customHeight="true" outlineLevel="0" collapsed="false">
      <c r="A29" s="14" t="s">
        <v>95</v>
      </c>
      <c r="B29" s="15"/>
      <c r="C29" s="16"/>
      <c r="D29" s="16"/>
      <c r="E29" s="16"/>
      <c r="F29" s="16"/>
      <c r="G29" s="16"/>
      <c r="H29" s="16"/>
      <c r="I29" s="15"/>
      <c r="J29" s="17"/>
      <c r="K29" s="16"/>
      <c r="L29" s="15"/>
      <c r="M29" s="16"/>
      <c r="N29" s="17"/>
      <c r="O29" s="16"/>
      <c r="P29" s="15"/>
      <c r="Q29" s="22" t="str">
        <f aca="false">IF(OR(B29="",P29=""),"",P29-B29)</f>
        <v/>
      </c>
      <c r="R29" s="18" t="str">
        <f aca="true">IF(AND(I29&lt;&gt;"",I29&lt;TODAY(),J29&lt;&gt;"Clôturée"),"Échéance dépassée",IF(AND(L29&lt;&gt;"",L29&lt;TODAY(),N29=""),"Vérification à faire",""))</f>
        <v/>
      </c>
    </row>
    <row r="30" customFormat="false" ht="30" hidden="false" customHeight="true" outlineLevel="0" collapsed="false">
      <c r="A30" s="14" t="s">
        <v>96</v>
      </c>
      <c r="B30" s="15"/>
      <c r="C30" s="16"/>
      <c r="D30" s="16"/>
      <c r="E30" s="16"/>
      <c r="F30" s="16"/>
      <c r="G30" s="16"/>
      <c r="H30" s="16"/>
      <c r="I30" s="15"/>
      <c r="J30" s="17"/>
      <c r="K30" s="16"/>
      <c r="L30" s="15"/>
      <c r="M30" s="16"/>
      <c r="N30" s="17"/>
      <c r="O30" s="16"/>
      <c r="P30" s="15"/>
      <c r="Q30" s="22" t="str">
        <f aca="false">IF(OR(B30="",P30=""),"",P30-B30)</f>
        <v/>
      </c>
      <c r="R30" s="18" t="str">
        <f aca="true">IF(AND(I30&lt;&gt;"",I30&lt;TODAY(),J30&lt;&gt;"Clôturée"),"Échéance dépassée",IF(AND(L30&lt;&gt;"",L30&lt;TODAY(),N30=""),"Vérification à faire",""))</f>
        <v/>
      </c>
    </row>
    <row r="31" customFormat="false" ht="30" hidden="false" customHeight="true" outlineLevel="0" collapsed="false">
      <c r="A31" s="14" t="s">
        <v>97</v>
      </c>
      <c r="B31" s="15"/>
      <c r="C31" s="16"/>
      <c r="D31" s="16"/>
      <c r="E31" s="16"/>
      <c r="F31" s="16"/>
      <c r="G31" s="16"/>
      <c r="H31" s="16"/>
      <c r="I31" s="15"/>
      <c r="J31" s="17"/>
      <c r="K31" s="16"/>
      <c r="L31" s="15"/>
      <c r="M31" s="16"/>
      <c r="N31" s="17"/>
      <c r="O31" s="16"/>
      <c r="P31" s="15"/>
      <c r="Q31" s="22" t="str">
        <f aca="false">IF(OR(B31="",P31=""),"",P31-B31)</f>
        <v/>
      </c>
      <c r="R31" s="18" t="str">
        <f aca="true">IF(AND(I31&lt;&gt;"",I31&lt;TODAY(),J31&lt;&gt;"Clôturée"),"Échéance dépassée",IF(AND(L31&lt;&gt;"",L31&lt;TODAY(),N31=""),"Vérification à faire",""))</f>
        <v/>
      </c>
    </row>
    <row r="32" customFormat="false" ht="30" hidden="false" customHeight="true" outlineLevel="0" collapsed="false">
      <c r="A32" s="14" t="s">
        <v>98</v>
      </c>
      <c r="B32" s="15"/>
      <c r="C32" s="16"/>
      <c r="D32" s="16"/>
      <c r="E32" s="16"/>
      <c r="F32" s="16"/>
      <c r="G32" s="16"/>
      <c r="H32" s="16"/>
      <c r="I32" s="15"/>
      <c r="J32" s="17"/>
      <c r="K32" s="16"/>
      <c r="L32" s="15"/>
      <c r="M32" s="16"/>
      <c r="N32" s="17"/>
      <c r="O32" s="16"/>
      <c r="P32" s="15"/>
      <c r="Q32" s="22" t="str">
        <f aca="false">IF(OR(B32="",P32=""),"",P32-B32)</f>
        <v/>
      </c>
      <c r="R32" s="18" t="str">
        <f aca="true">IF(AND(I32&lt;&gt;"",I32&lt;TODAY(),J32&lt;&gt;"Clôturée"),"Échéance dépassée",IF(AND(L32&lt;&gt;"",L32&lt;TODAY(),N32=""),"Vérification à faire",""))</f>
        <v/>
      </c>
    </row>
    <row r="33" customFormat="false" ht="30" hidden="false" customHeight="true" outlineLevel="0" collapsed="false">
      <c r="A33" s="14" t="s">
        <v>99</v>
      </c>
      <c r="B33" s="15"/>
      <c r="C33" s="16"/>
      <c r="D33" s="16"/>
      <c r="E33" s="16"/>
      <c r="F33" s="16"/>
      <c r="G33" s="16"/>
      <c r="H33" s="16"/>
      <c r="I33" s="15"/>
      <c r="J33" s="17"/>
      <c r="K33" s="16"/>
      <c r="L33" s="15"/>
      <c r="M33" s="16"/>
      <c r="N33" s="17"/>
      <c r="O33" s="16"/>
      <c r="P33" s="15"/>
      <c r="Q33" s="22" t="str">
        <f aca="false">IF(OR(B33="",P33=""),"",P33-B33)</f>
        <v/>
      </c>
      <c r="R33" s="18" t="str">
        <f aca="true">IF(AND(I33&lt;&gt;"",I33&lt;TODAY(),J33&lt;&gt;"Clôturée"),"Échéance dépassée",IF(AND(L33&lt;&gt;"",L33&lt;TODAY(),N33=""),"Vérification à faire",""))</f>
        <v/>
      </c>
    </row>
    <row r="34" customFormat="false" ht="30" hidden="false" customHeight="true" outlineLevel="0" collapsed="false">
      <c r="A34" s="14" t="s">
        <v>100</v>
      </c>
      <c r="B34" s="15"/>
      <c r="C34" s="16"/>
      <c r="D34" s="16"/>
      <c r="E34" s="16"/>
      <c r="F34" s="16"/>
      <c r="G34" s="16"/>
      <c r="H34" s="16"/>
      <c r="I34" s="15"/>
      <c r="J34" s="17"/>
      <c r="K34" s="16"/>
      <c r="L34" s="15"/>
      <c r="M34" s="16"/>
      <c r="N34" s="17"/>
      <c r="O34" s="16"/>
      <c r="P34" s="15"/>
      <c r="Q34" s="22" t="str">
        <f aca="false">IF(OR(B34="",P34=""),"",P34-B34)</f>
        <v/>
      </c>
      <c r="R34" s="18" t="str">
        <f aca="true">IF(AND(I34&lt;&gt;"",I34&lt;TODAY(),J34&lt;&gt;"Clôturée"),"Échéance dépassée",IF(AND(L34&lt;&gt;"",L34&lt;TODAY(),N34=""),"Vérification à faire",""))</f>
        <v/>
      </c>
    </row>
    <row r="35" customFormat="false" ht="30" hidden="false" customHeight="true" outlineLevel="0" collapsed="false">
      <c r="A35" s="14" t="s">
        <v>101</v>
      </c>
      <c r="B35" s="15"/>
      <c r="C35" s="16"/>
      <c r="D35" s="16"/>
      <c r="E35" s="16"/>
      <c r="F35" s="16"/>
      <c r="G35" s="16"/>
      <c r="H35" s="16"/>
      <c r="I35" s="15"/>
      <c r="J35" s="17"/>
      <c r="K35" s="16"/>
      <c r="L35" s="15"/>
      <c r="M35" s="16"/>
      <c r="N35" s="17"/>
      <c r="O35" s="16"/>
      <c r="P35" s="15"/>
      <c r="Q35" s="22" t="str">
        <f aca="false">IF(OR(B35="",P35=""),"",P35-B35)</f>
        <v/>
      </c>
      <c r="R35" s="18" t="str">
        <f aca="true">IF(AND(I35&lt;&gt;"",I35&lt;TODAY(),J35&lt;&gt;"Clôturée"),"Échéance dépassée",IF(AND(L35&lt;&gt;"",L35&lt;TODAY(),N35=""),"Vérification à faire",""))</f>
        <v/>
      </c>
    </row>
    <row r="36" customFormat="false" ht="30" hidden="false" customHeight="true" outlineLevel="0" collapsed="false">
      <c r="A36" s="14" t="s">
        <v>102</v>
      </c>
      <c r="B36" s="15"/>
      <c r="C36" s="16"/>
      <c r="D36" s="16"/>
      <c r="E36" s="16"/>
      <c r="F36" s="16"/>
      <c r="G36" s="16"/>
      <c r="H36" s="16"/>
      <c r="I36" s="15"/>
      <c r="J36" s="17"/>
      <c r="K36" s="16"/>
      <c r="L36" s="15"/>
      <c r="M36" s="16"/>
      <c r="N36" s="17"/>
      <c r="O36" s="16"/>
      <c r="P36" s="15"/>
      <c r="Q36" s="22" t="str">
        <f aca="false">IF(OR(B36="",P36=""),"",P36-B36)</f>
        <v/>
      </c>
      <c r="R36" s="18" t="str">
        <f aca="true">IF(AND(I36&lt;&gt;"",I36&lt;TODAY(),J36&lt;&gt;"Clôturée"),"Échéance dépassée",IF(AND(L36&lt;&gt;"",L36&lt;TODAY(),N36=""),"Vérification à faire",""))</f>
        <v/>
      </c>
    </row>
    <row r="37" customFormat="false" ht="30" hidden="false" customHeight="true" outlineLevel="0" collapsed="false">
      <c r="A37" s="14" t="s">
        <v>103</v>
      </c>
      <c r="B37" s="15"/>
      <c r="C37" s="16"/>
      <c r="D37" s="16"/>
      <c r="E37" s="16"/>
      <c r="F37" s="16"/>
      <c r="G37" s="16"/>
      <c r="H37" s="16"/>
      <c r="I37" s="15"/>
      <c r="J37" s="17"/>
      <c r="K37" s="16"/>
      <c r="L37" s="15"/>
      <c r="M37" s="16"/>
      <c r="N37" s="17"/>
      <c r="O37" s="16"/>
      <c r="P37" s="15"/>
      <c r="Q37" s="22" t="str">
        <f aca="false">IF(OR(B37="",P37=""),"",P37-B37)</f>
        <v/>
      </c>
      <c r="R37" s="18" t="str">
        <f aca="true">IF(AND(I37&lt;&gt;"",I37&lt;TODAY(),J37&lt;&gt;"Clôturée"),"Échéance dépassée",IF(AND(L37&lt;&gt;"",L37&lt;TODAY(),N37=""),"Vérification à faire",""))</f>
        <v/>
      </c>
    </row>
    <row r="38" customFormat="false" ht="30" hidden="false" customHeight="true" outlineLevel="0" collapsed="false">
      <c r="A38" s="14" t="s">
        <v>104</v>
      </c>
      <c r="B38" s="15"/>
      <c r="C38" s="16"/>
      <c r="D38" s="16"/>
      <c r="E38" s="16"/>
      <c r="F38" s="16"/>
      <c r="G38" s="16"/>
      <c r="H38" s="16"/>
      <c r="I38" s="15"/>
      <c r="J38" s="17"/>
      <c r="K38" s="16"/>
      <c r="L38" s="15"/>
      <c r="M38" s="16"/>
      <c r="N38" s="17"/>
      <c r="O38" s="16"/>
      <c r="P38" s="15"/>
      <c r="Q38" s="22" t="str">
        <f aca="false">IF(OR(B38="",P38=""),"",P38-B38)</f>
        <v/>
      </c>
      <c r="R38" s="18" t="str">
        <f aca="true">IF(AND(I38&lt;&gt;"",I38&lt;TODAY(),J38&lt;&gt;"Clôturée"),"Échéance dépassée",IF(AND(L38&lt;&gt;"",L38&lt;TODAY(),N38=""),"Vérification à faire",""))</f>
        <v/>
      </c>
    </row>
    <row r="39" customFormat="false" ht="30" hidden="false" customHeight="true" outlineLevel="0" collapsed="false">
      <c r="A39" s="14" t="s">
        <v>105</v>
      </c>
      <c r="B39" s="15"/>
      <c r="C39" s="16"/>
      <c r="D39" s="16"/>
      <c r="E39" s="16"/>
      <c r="F39" s="16"/>
      <c r="G39" s="16"/>
      <c r="H39" s="16"/>
      <c r="I39" s="15"/>
      <c r="J39" s="17"/>
      <c r="K39" s="16"/>
      <c r="L39" s="15"/>
      <c r="M39" s="16"/>
      <c r="N39" s="17"/>
      <c r="O39" s="16"/>
      <c r="P39" s="15"/>
      <c r="Q39" s="22" t="str">
        <f aca="false">IF(OR(B39="",P39=""),"",P39-B39)</f>
        <v/>
      </c>
      <c r="R39" s="18" t="str">
        <f aca="true">IF(AND(I39&lt;&gt;"",I39&lt;TODAY(),J39&lt;&gt;"Clôturée"),"Échéance dépassée",IF(AND(L39&lt;&gt;"",L39&lt;TODAY(),N39=""),"Vérification à faire",""))</f>
        <v/>
      </c>
    </row>
    <row r="40" customFormat="false" ht="30" hidden="false" customHeight="true" outlineLevel="0" collapsed="false">
      <c r="A40" s="14" t="s">
        <v>106</v>
      </c>
      <c r="B40" s="15"/>
      <c r="C40" s="16"/>
      <c r="D40" s="16"/>
      <c r="E40" s="16"/>
      <c r="F40" s="16"/>
      <c r="G40" s="16"/>
      <c r="H40" s="16"/>
      <c r="I40" s="15"/>
      <c r="J40" s="17"/>
      <c r="K40" s="16"/>
      <c r="L40" s="15"/>
      <c r="M40" s="16"/>
      <c r="N40" s="17"/>
      <c r="O40" s="16"/>
      <c r="P40" s="15"/>
      <c r="Q40" s="22" t="str">
        <f aca="false">IF(OR(B40="",P40=""),"",P40-B40)</f>
        <v/>
      </c>
      <c r="R40" s="18" t="str">
        <f aca="true">IF(AND(I40&lt;&gt;"",I40&lt;TODAY(),J40&lt;&gt;"Clôturée"),"Échéance dépassée",IF(AND(L40&lt;&gt;"",L40&lt;TODAY(),N40=""),"Vérification à faire",""))</f>
        <v/>
      </c>
    </row>
    <row r="41" customFormat="false" ht="30" hidden="false" customHeight="true" outlineLevel="0" collapsed="false">
      <c r="A41" s="14" t="s">
        <v>107</v>
      </c>
      <c r="B41" s="15"/>
      <c r="C41" s="16"/>
      <c r="D41" s="16"/>
      <c r="E41" s="16"/>
      <c r="F41" s="16"/>
      <c r="G41" s="16"/>
      <c r="H41" s="16"/>
      <c r="I41" s="15"/>
      <c r="J41" s="17"/>
      <c r="K41" s="16"/>
      <c r="L41" s="15"/>
      <c r="M41" s="16"/>
      <c r="N41" s="17"/>
      <c r="O41" s="16"/>
      <c r="P41" s="15"/>
      <c r="Q41" s="22" t="str">
        <f aca="false">IF(OR(B41="",P41=""),"",P41-B41)</f>
        <v/>
      </c>
      <c r="R41" s="18" t="str">
        <f aca="true">IF(AND(I41&lt;&gt;"",I41&lt;TODAY(),J41&lt;&gt;"Clôturée"),"Échéance dépassée",IF(AND(L41&lt;&gt;"",L41&lt;TODAY(),N41=""),"Vérification à faire",""))</f>
        <v/>
      </c>
    </row>
    <row r="42" customFormat="false" ht="30" hidden="false" customHeight="true" outlineLevel="0" collapsed="false">
      <c r="A42" s="14" t="s">
        <v>108</v>
      </c>
      <c r="B42" s="15"/>
      <c r="C42" s="16"/>
      <c r="D42" s="16"/>
      <c r="E42" s="16"/>
      <c r="F42" s="16"/>
      <c r="G42" s="16"/>
      <c r="H42" s="16"/>
      <c r="I42" s="15"/>
      <c r="J42" s="17"/>
      <c r="K42" s="16"/>
      <c r="L42" s="15"/>
      <c r="M42" s="16"/>
      <c r="N42" s="17"/>
      <c r="O42" s="16"/>
      <c r="P42" s="15"/>
      <c r="Q42" s="22" t="str">
        <f aca="false">IF(OR(B42="",P42=""),"",P42-B42)</f>
        <v/>
      </c>
      <c r="R42" s="18" t="str">
        <f aca="true">IF(AND(I42&lt;&gt;"",I42&lt;TODAY(),J42&lt;&gt;"Clôturée"),"Échéance dépassée",IF(AND(L42&lt;&gt;"",L42&lt;TODAY(),N42=""),"Vérification à faire",""))</f>
        <v/>
      </c>
    </row>
  </sheetData>
  <mergeCells count="5">
    <mergeCell ref="A11:D11"/>
    <mergeCell ref="E11:F11"/>
    <mergeCell ref="G11:J11"/>
    <mergeCell ref="K11:N11"/>
    <mergeCell ref="O11:R11"/>
  </mergeCells>
  <conditionalFormatting sqref="R13:R42">
    <cfRule type="expression" priority="2" aboveAverage="0" equalAverage="0" bottom="0" percent="0" rank="0" text="" dxfId="0">
      <formula>$R13="Échéance dépassée"</formula>
    </cfRule>
    <cfRule type="expression" priority="3" aboveAverage="0" equalAverage="0" bottom="0" percent="0" rank="0" text="" dxfId="1">
      <formula>$R13="Vérification à faire"</formula>
    </cfRule>
  </conditionalFormatting>
  <conditionalFormatting sqref="K13:L42">
    <cfRule type="expression" priority="4" aboveAverage="0" equalAverage="0" bottom="0" percent="0" rank="0" text="" dxfId="3">
      <formula>AND($D13&lt;&gt;"",K13="")</formula>
    </cfRule>
  </conditionalFormatting>
  <conditionalFormatting sqref="H13:I42">
    <cfRule type="expression" priority="5" aboveAverage="0" equalAverage="0" bottom="0" percent="0" rank="0" text="" dxfId="3">
      <formula>AND($G13&lt;&gt;"",H13="")</formula>
    </cfRule>
  </conditionalFormatting>
  <conditionalFormatting sqref="N13:N42">
    <cfRule type="expression" priority="6" aboveAverage="0" equalAverage="0" bottom="0" percent="0" rank="0" text="" dxfId="2">
      <formula>$N13="Efficace"</formula>
    </cfRule>
    <cfRule type="expression" priority="7" aboveAverage="0" equalAverage="0" bottom="0" percent="0" rank="0" text="" dxfId="0">
      <formula>$N13="Non efficace"</formula>
    </cfRule>
  </conditionalFormatting>
  <conditionalFormatting sqref="J13:J42">
    <cfRule type="expression" priority="8" aboveAverage="0" equalAverage="0" bottom="0" percent="0" rank="0" text="" dxfId="3">
      <formula>AND($J13="Clôturée",$N13="")</formula>
    </cfRule>
  </conditionalFormatting>
  <dataValidations count="3">
    <dataValidation allowBlank="true" errorStyle="stop" operator="between" showDropDown="false" showErrorMessage="false" showInputMessage="false" sqref="C13:C42" type="list">
      <formula1>Listes!$A$4:$A$10</formula1>
      <formula2>0</formula2>
    </dataValidation>
    <dataValidation allowBlank="true" errorStyle="stop" operator="between" showDropDown="false" showErrorMessage="false" showInputMessage="false" sqref="J13:J42" type="list">
      <formula1>Listes!$C$4:$C$7</formula1>
      <formula2>0</formula2>
    </dataValidation>
    <dataValidation allowBlank="true" errorStyle="stop" operator="between" showDropDown="false" showErrorMessage="false" showInputMessage="false" sqref="N13:N42" type="list">
      <formula1>Listes!$D$4:$D$6</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N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10" topLeftCell="D11" activePane="bottomRight" state="frozen"/>
      <selection pane="topLeft" activeCell="A1" activeCellId="0" sqref="A1"/>
      <selection pane="topRight" activeCell="D1" activeCellId="0" sqref="D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1"/>
    <col collapsed="false" customWidth="true" hidden="false" outlineLevel="0" max="3" min="3" style="0" width="40"/>
    <col collapsed="false" customWidth="true" hidden="false" outlineLevel="0" max="4" min="4" style="0" width="22"/>
    <col collapsed="false" customWidth="true" hidden="false" outlineLevel="0" max="5" min="5" style="0" width="11"/>
    <col collapsed="false" customWidth="true" hidden="false" outlineLevel="0" max="6" min="6" style="0" width="10"/>
    <col collapsed="false" customWidth="true" hidden="false" outlineLevel="0" max="8" min="7" style="0" width="12"/>
    <col collapsed="false" customWidth="true" hidden="false" outlineLevel="0" max="9" min="9" style="0" width="11"/>
    <col collapsed="false" customWidth="true" hidden="false" outlineLevel="0" max="10" min="10" style="0" width="8"/>
    <col collapsed="false" customWidth="true" hidden="false" outlineLevel="0" max="12" min="11" style="0" width="22"/>
    <col collapsed="false" customWidth="true" hidden="false" outlineLevel="0" max="13" min="13" style="0" width="40"/>
    <col collapsed="false" customWidth="true" hidden="false" outlineLevel="0" max="14" min="14" style="0" width="13"/>
  </cols>
  <sheetData>
    <row r="1" customFormat="false" ht="21.75" hidden="false" customHeight="true" outlineLevel="0" collapsed="false">
      <c r="A1" s="1" t="s">
        <v>27</v>
      </c>
      <c r="B1" s="2"/>
      <c r="C1" s="2"/>
      <c r="D1" s="2"/>
      <c r="E1" s="2"/>
      <c r="F1" s="2"/>
      <c r="G1" s="2"/>
      <c r="H1" s="2"/>
      <c r="I1" s="2"/>
      <c r="J1" s="2"/>
      <c r="K1" s="2"/>
      <c r="L1" s="2"/>
      <c r="M1" s="2"/>
      <c r="N1" s="2"/>
    </row>
    <row r="2" customFormat="false" ht="25.5" hidden="false" customHeight="true" outlineLevel="0" collapsed="false">
      <c r="A2" s="3" t="s">
        <v>109</v>
      </c>
    </row>
    <row r="3" customFormat="false" ht="15" hidden="false" customHeight="false" outlineLevel="0" collapsed="false">
      <c r="A3" s="10" t="s">
        <v>110</v>
      </c>
    </row>
    <row r="4" customFormat="false" ht="18" hidden="false" customHeight="true" outlineLevel="0" collapsed="false">
      <c r="C4" s="11" t="s">
        <v>30</v>
      </c>
      <c r="D4" s="12" t="n">
        <f aca="false">SUMPRODUCT(--(C11:C35&lt;&gt;""))</f>
        <v>5</v>
      </c>
    </row>
    <row r="5" customFormat="false" ht="18" hidden="false" customHeight="true" outlineLevel="0" collapsed="false">
      <c r="C5" s="11" t="s">
        <v>31</v>
      </c>
      <c r="D5" s="12" t="n">
        <f aca="false">COUNTIF(K11:K35,"Action corrective")</f>
        <v>3</v>
      </c>
    </row>
    <row r="6" customFormat="false" ht="18" hidden="false" customHeight="true" outlineLevel="0" collapsed="false">
      <c r="C6" s="11" t="s">
        <v>32</v>
      </c>
      <c r="D6" s="12" t="n">
        <f aca="false">SUMPRODUCT((K11:K35&lt;&gt;"")*(L11:L35=""))</f>
        <v>0</v>
      </c>
    </row>
    <row r="7" customFormat="false" ht="30" hidden="false" customHeight="true" outlineLevel="0" collapsed="false">
      <c r="C7" s="11" t="s">
        <v>33</v>
      </c>
      <c r="D7" s="12" t="n">
        <f aca="false">SUMPRODUCT((L11:L35&lt;&gt;"")*(L11:L35&lt;&gt;K11:K35)*(M11:M35=""))</f>
        <v>0</v>
      </c>
    </row>
    <row r="10" customFormat="false" ht="61.5" hidden="false" customHeight="true" outlineLevel="0" collapsed="false">
      <c r="A10" s="13" t="s">
        <v>34</v>
      </c>
      <c r="B10" s="13" t="s">
        <v>35</v>
      </c>
      <c r="C10" s="13" t="s">
        <v>36</v>
      </c>
      <c r="D10" s="13" t="s">
        <v>37</v>
      </c>
      <c r="E10" s="13" t="s">
        <v>38</v>
      </c>
      <c r="F10" s="13" t="s">
        <v>39</v>
      </c>
      <c r="G10" s="13" t="s">
        <v>40</v>
      </c>
      <c r="H10" s="13" t="s">
        <v>41</v>
      </c>
      <c r="I10" s="13" t="s">
        <v>42</v>
      </c>
      <c r="J10" s="13" t="s">
        <v>43</v>
      </c>
      <c r="K10" s="13" t="s">
        <v>44</v>
      </c>
      <c r="L10" s="13" t="s">
        <v>45</v>
      </c>
      <c r="M10" s="13" t="s">
        <v>46</v>
      </c>
      <c r="N10" s="13" t="s">
        <v>47</v>
      </c>
    </row>
    <row r="11" customFormat="false" ht="30.75" hidden="false" customHeight="true" outlineLevel="0" collapsed="false">
      <c r="A11" s="14" t="n">
        <v>1</v>
      </c>
      <c r="B11" s="15" t="n">
        <v>46307</v>
      </c>
      <c r="C11" s="16" t="s">
        <v>111</v>
      </c>
      <c r="D11" s="16" t="s">
        <v>112</v>
      </c>
      <c r="E11" s="17" t="n">
        <v>2</v>
      </c>
      <c r="F11" s="17" t="n">
        <v>1</v>
      </c>
      <c r="G11" s="17" t="n">
        <v>0</v>
      </c>
      <c r="H11" s="17" t="n">
        <v>2</v>
      </c>
      <c r="I11" s="17" t="n">
        <v>2</v>
      </c>
      <c r="J11" s="18" t="n">
        <f aca="false">IF(COUNT(E11:I11)&lt;5,"",SUM(E11:I11))</f>
        <v>7</v>
      </c>
      <c r="K11" s="18" t="str">
        <f aca="false">IF(J11="","",IF(OR(G11=2,J11&gt;=4),"Action corrective",IF(J11&gt;=2,"Justifier et surveiller","Correction suffisante")))</f>
        <v>Action corrective</v>
      </c>
      <c r="L11" s="17" t="s">
        <v>113</v>
      </c>
      <c r="M11" s="16" t="s">
        <v>114</v>
      </c>
      <c r="N11" s="17" t="s">
        <v>79</v>
      </c>
    </row>
    <row r="12" customFormat="false" ht="30.75" hidden="false" customHeight="true" outlineLevel="0" collapsed="false">
      <c r="A12" s="14" t="n">
        <v>2</v>
      </c>
      <c r="B12" s="15" t="n">
        <v>46309</v>
      </c>
      <c r="C12" s="16" t="s">
        <v>115</v>
      </c>
      <c r="D12" s="16" t="s">
        <v>116</v>
      </c>
      <c r="E12" s="17" t="n">
        <v>1</v>
      </c>
      <c r="F12" s="17" t="n">
        <v>0</v>
      </c>
      <c r="G12" s="17" t="n">
        <v>0</v>
      </c>
      <c r="H12" s="17" t="n">
        <v>0</v>
      </c>
      <c r="I12" s="17" t="n">
        <v>0</v>
      </c>
      <c r="J12" s="18" t="n">
        <f aca="false">IF(COUNT(E12:I12)&lt;5,"",SUM(E12:I12))</f>
        <v>1</v>
      </c>
      <c r="K12" s="18" t="str">
        <f aca="false">IF(J12="","",IF(OR(G12=2,J12&gt;=4),"Action corrective",IF(J12&gt;=2,"Justifier et surveiller","Correction suffisante")))</f>
        <v>Correction suffisante</v>
      </c>
      <c r="L12" s="17" t="s">
        <v>117</v>
      </c>
      <c r="M12" s="16" t="s">
        <v>118</v>
      </c>
      <c r="N12" s="17" t="s">
        <v>119</v>
      </c>
    </row>
    <row r="13" customFormat="false" ht="30.75" hidden="false" customHeight="true" outlineLevel="0" collapsed="false">
      <c r="A13" s="14" t="n">
        <v>3</v>
      </c>
      <c r="B13" s="15" t="n">
        <v>46310</v>
      </c>
      <c r="C13" s="16" t="s">
        <v>120</v>
      </c>
      <c r="D13" s="16" t="s">
        <v>121</v>
      </c>
      <c r="E13" s="17" t="n">
        <v>2</v>
      </c>
      <c r="F13" s="17" t="n">
        <v>1</v>
      </c>
      <c r="G13" s="17" t="n">
        <v>0</v>
      </c>
      <c r="H13" s="17" t="n">
        <v>1</v>
      </c>
      <c r="I13" s="17" t="n">
        <v>0</v>
      </c>
      <c r="J13" s="18" t="n">
        <f aca="false">IF(COUNT(E13:I13)&lt;5,"",SUM(E13:I13))</f>
        <v>4</v>
      </c>
      <c r="K13" s="18" t="str">
        <f aca="false">IF(J13="","",IF(OR(G13=2,J13&gt;=4),"Action corrective",IF(J13&gt;=2,"Justifier et surveiller","Correction suffisante")))</f>
        <v>Action corrective</v>
      </c>
      <c r="L13" s="17" t="s">
        <v>113</v>
      </c>
      <c r="M13" s="16" t="s">
        <v>122</v>
      </c>
      <c r="N13" s="17" t="s">
        <v>80</v>
      </c>
    </row>
    <row r="14" customFormat="false" ht="30.75" hidden="false" customHeight="true" outlineLevel="0" collapsed="false">
      <c r="A14" s="14" t="n">
        <v>4</v>
      </c>
      <c r="B14" s="15" t="n">
        <v>46314</v>
      </c>
      <c r="C14" s="16" t="s">
        <v>123</v>
      </c>
      <c r="D14" s="16" t="s">
        <v>116</v>
      </c>
      <c r="E14" s="17" t="n">
        <v>1</v>
      </c>
      <c r="F14" s="17" t="n">
        <v>1</v>
      </c>
      <c r="G14" s="17" t="n">
        <v>0</v>
      </c>
      <c r="H14" s="17" t="n">
        <v>1</v>
      </c>
      <c r="I14" s="17" t="n">
        <v>0</v>
      </c>
      <c r="J14" s="18" t="n">
        <f aca="false">IF(COUNT(E14:I14)&lt;5,"",SUM(E14:I14))</f>
        <v>3</v>
      </c>
      <c r="K14" s="18" t="str">
        <f aca="false">IF(J14="","",IF(OR(G14=2,J14&gt;=4),"Action corrective",IF(J14&gt;=2,"Justifier et surveiller","Correction suffisante")))</f>
        <v>Justifier et surveiller</v>
      </c>
      <c r="L14" s="17" t="s">
        <v>124</v>
      </c>
      <c r="M14" s="16" t="s">
        <v>125</v>
      </c>
      <c r="N14" s="17" t="s">
        <v>119</v>
      </c>
    </row>
    <row r="15" customFormat="false" ht="30.75" hidden="false" customHeight="true" outlineLevel="0" collapsed="false">
      <c r="A15" s="14" t="n">
        <v>5</v>
      </c>
      <c r="B15" s="15" t="n">
        <v>46315</v>
      </c>
      <c r="C15" s="16" t="s">
        <v>126</v>
      </c>
      <c r="D15" s="16" t="s">
        <v>127</v>
      </c>
      <c r="E15" s="17" t="n">
        <v>1</v>
      </c>
      <c r="F15" s="17" t="n">
        <v>0</v>
      </c>
      <c r="G15" s="17" t="n">
        <v>2</v>
      </c>
      <c r="H15" s="17" t="n">
        <v>0</v>
      </c>
      <c r="I15" s="17" t="n">
        <v>0</v>
      </c>
      <c r="J15" s="18" t="n">
        <f aca="false">IF(COUNT(E15:I15)&lt;5,"",SUM(E15:I15))</f>
        <v>3</v>
      </c>
      <c r="K15" s="18" t="str">
        <f aca="false">IF(J15="","",IF(OR(G15=2,J15&gt;=4),"Action corrective",IF(J15&gt;=2,"Justifier et surveiller","Correction suffisante")))</f>
        <v>Action corrective</v>
      </c>
      <c r="L15" s="17" t="s">
        <v>113</v>
      </c>
      <c r="M15" s="16" t="s">
        <v>128</v>
      </c>
      <c r="N15" s="17" t="s">
        <v>81</v>
      </c>
    </row>
    <row r="16" customFormat="false" ht="30" hidden="false" customHeight="true" outlineLevel="0" collapsed="false">
      <c r="A16" s="14" t="n">
        <v>6</v>
      </c>
      <c r="B16" s="15"/>
      <c r="C16" s="16"/>
      <c r="D16" s="16"/>
      <c r="E16" s="17"/>
      <c r="F16" s="17"/>
      <c r="G16" s="17"/>
      <c r="H16" s="17"/>
      <c r="I16" s="17"/>
      <c r="J16" s="18" t="str">
        <f aca="false">IF(COUNT(E16:I16)&lt;5,"",SUM(E16:I16))</f>
        <v/>
      </c>
      <c r="K16" s="18" t="str">
        <f aca="false">IF(J16="","",IF(OR(G16=2,J16&gt;=4),"Action corrective",IF(J16&gt;=2,"Justifier et surveiller","Correction suffisante")))</f>
        <v/>
      </c>
      <c r="L16" s="17"/>
      <c r="M16" s="16"/>
      <c r="N16" s="17"/>
    </row>
    <row r="17" customFormat="false" ht="30" hidden="false" customHeight="true" outlineLevel="0" collapsed="false">
      <c r="A17" s="14" t="n">
        <v>7</v>
      </c>
      <c r="B17" s="15"/>
      <c r="C17" s="16"/>
      <c r="D17" s="16"/>
      <c r="E17" s="17"/>
      <c r="F17" s="17"/>
      <c r="G17" s="17"/>
      <c r="H17" s="17"/>
      <c r="I17" s="17"/>
      <c r="J17" s="18" t="str">
        <f aca="false">IF(COUNT(E17:I17)&lt;5,"",SUM(E17:I17))</f>
        <v/>
      </c>
      <c r="K17" s="18" t="str">
        <f aca="false">IF(J17="","",IF(OR(G17=2,J17&gt;=4),"Action corrective",IF(J17&gt;=2,"Justifier et surveiller","Correction suffisante")))</f>
        <v/>
      </c>
      <c r="L17" s="17"/>
      <c r="M17" s="16"/>
      <c r="N17" s="17"/>
    </row>
    <row r="18" customFormat="false" ht="30" hidden="false" customHeight="true" outlineLevel="0" collapsed="false">
      <c r="A18" s="14" t="n">
        <v>8</v>
      </c>
      <c r="B18" s="15"/>
      <c r="C18" s="16"/>
      <c r="D18" s="16"/>
      <c r="E18" s="17"/>
      <c r="F18" s="17"/>
      <c r="G18" s="17"/>
      <c r="H18" s="17"/>
      <c r="I18" s="17"/>
      <c r="J18" s="18" t="str">
        <f aca="false">IF(COUNT(E18:I18)&lt;5,"",SUM(E18:I18))</f>
        <v/>
      </c>
      <c r="K18" s="18" t="str">
        <f aca="false">IF(J18="","",IF(OR(G18=2,J18&gt;=4),"Action corrective",IF(J18&gt;=2,"Justifier et surveiller","Correction suffisante")))</f>
        <v/>
      </c>
      <c r="L18" s="17"/>
      <c r="M18" s="16"/>
      <c r="N18" s="17"/>
    </row>
  </sheetData>
  <conditionalFormatting sqref="K11:K35">
    <cfRule type="expression" priority="2" aboveAverage="0" equalAverage="0" bottom="0" percent="0" rank="0" text="" dxfId="0">
      <formula>$K11="Action corrective"</formula>
    </cfRule>
    <cfRule type="expression" priority="3" aboveAverage="0" equalAverage="0" bottom="0" percent="0" rank="0" text="" dxfId="1">
      <formula>$K11="Justifier et surveiller"</formula>
    </cfRule>
    <cfRule type="expression" priority="4" aboveAverage="0" equalAverage="0" bottom="0" percent="0" rank="0" text="" dxfId="2">
      <formula>$K11="Correction suffisante"</formula>
    </cfRule>
  </conditionalFormatting>
  <conditionalFormatting sqref="L11:L35">
    <cfRule type="expression" priority="5" aboveAverage="0" equalAverage="0" bottom="0" percent="0" rank="0" text="" dxfId="3">
      <formula>AND($K11&lt;&gt;"",$L11="")</formula>
    </cfRule>
  </conditionalFormatting>
  <conditionalFormatting sqref="M11:M35">
    <cfRule type="expression" priority="6" aboveAverage="0" equalAverage="0" bottom="0" percent="0" rank="0" text="" dxfId="3">
      <formula>AND($L11&lt;&gt;"",$L11&lt;&gt;$K11,$M11="")</formula>
    </cfRule>
  </conditionalFormatting>
  <dataValidations count="6">
    <dataValidation allowBlank="true" errorStyle="stop" operator="between" showDropDown="false" showErrorMessage="false" showInputMessage="false" sqref="D11:D35" type="list">
      <formula1>Listes!$A$4:$A$10</formula1>
      <formula2>0</formula2>
    </dataValidation>
    <dataValidation allowBlank="true" errorStyle="stop" operator="between" showDropDown="false" showErrorMessage="false" showInputMessage="false" sqref="E11:F35" type="list">
      <formula1>"0,1,2"</formula1>
      <formula2>0</formula2>
    </dataValidation>
    <dataValidation allowBlank="true" errorStyle="stop" operator="between" showDropDown="false" showErrorMessage="false" showInputMessage="false" sqref="H11:H35" type="list">
      <formula1>"0,1,2"</formula1>
      <formula2>0</formula2>
    </dataValidation>
    <dataValidation allowBlank="true" errorStyle="stop" operator="between" showDropDown="false" showErrorMessage="false" showInputMessage="false" sqref="G11:G35" type="list">
      <formula1>"0,2"</formula1>
      <formula2>0</formula2>
    </dataValidation>
    <dataValidation allowBlank="true" errorStyle="stop" operator="between" showDropDown="false" showErrorMessage="false" showInputMessage="false" sqref="I11:I35" type="list">
      <formula1>"0,2"</formula1>
      <formula2>0</formula2>
    </dataValidation>
    <dataValidation allowBlank="true" errorStyle="stop" operator="between" showDropDown="false" showErrorMessage="false" showInputMessage="false" sqref="L11:L35" type="list">
      <formula1>Listes!$B$4:$B$6</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R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12" topLeftCell="E13" activePane="bottomRight" state="frozen"/>
      <selection pane="topLeft" activeCell="A1" activeCellId="0" sqref="A1"/>
      <selection pane="topRight" activeCell="E1" activeCellId="0" sqref="E1"/>
      <selection pane="bottomLeft" activeCell="A13" activeCellId="0" sqref="A13"/>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11"/>
    <col collapsed="false" customWidth="true" hidden="false" outlineLevel="0" max="3" min="3" style="0" width="18"/>
    <col collapsed="false" customWidth="true" hidden="false" outlineLevel="0" max="4" min="4" style="0" width="30"/>
    <col collapsed="false" customWidth="true" hidden="false" outlineLevel="0" max="5" min="5" style="0" width="26"/>
    <col collapsed="false" customWidth="true" hidden="false" outlineLevel="0" max="6" min="6" style="0" width="34"/>
    <col collapsed="false" customWidth="true" hidden="false" outlineLevel="0" max="7" min="7" style="0" width="36"/>
    <col collapsed="false" customWidth="true" hidden="false" outlineLevel="0" max="8" min="8" style="0" width="18"/>
    <col collapsed="false" customWidth="true" hidden="false" outlineLevel="0" max="10" min="9" style="0" width="11"/>
    <col collapsed="false" customWidth="true" hidden="false" outlineLevel="0" max="11" min="11" style="0" width="32"/>
    <col collapsed="false" customWidth="true" hidden="false" outlineLevel="0" max="12" min="12" style="0" width="12"/>
    <col collapsed="false" customWidth="true" hidden="false" outlineLevel="0" max="13" min="13" style="0" width="26"/>
    <col collapsed="false" customWidth="true" hidden="false" outlineLevel="0" max="14" min="14" style="0" width="12"/>
    <col collapsed="false" customWidth="true" hidden="false" outlineLevel="0" max="15" min="15" style="0" width="28"/>
    <col collapsed="false" customWidth="true" hidden="false" outlineLevel="0" max="16" min="16" style="0" width="11"/>
    <col collapsed="false" customWidth="true" hidden="false" outlineLevel="0" max="17" min="17" style="0" width="10"/>
    <col collapsed="false" customWidth="true" hidden="false" outlineLevel="0" max="18" min="18" style="0" width="16"/>
  </cols>
  <sheetData>
    <row r="1" customFormat="false" ht="21.75" hidden="false" customHeight="true" outlineLevel="0" collapsed="false">
      <c r="A1" s="1" t="s">
        <v>48</v>
      </c>
      <c r="B1" s="2"/>
      <c r="C1" s="2"/>
      <c r="D1" s="2"/>
      <c r="E1" s="2"/>
      <c r="F1" s="2"/>
      <c r="G1" s="2"/>
      <c r="H1" s="2"/>
      <c r="I1" s="2"/>
      <c r="J1" s="2"/>
      <c r="K1" s="2"/>
      <c r="L1" s="2"/>
      <c r="M1" s="2"/>
      <c r="N1" s="2"/>
      <c r="O1" s="2"/>
      <c r="P1" s="2"/>
      <c r="Q1" s="2"/>
      <c r="R1" s="2"/>
    </row>
    <row r="2" customFormat="false" ht="25.5" hidden="false" customHeight="true" outlineLevel="0" collapsed="false">
      <c r="A2" s="3" t="s">
        <v>129</v>
      </c>
    </row>
    <row r="3" customFormat="false" ht="15" hidden="false" customHeight="false" outlineLevel="0" collapsed="false">
      <c r="A3" s="10" t="s">
        <v>130</v>
      </c>
    </row>
    <row r="4" customFormat="false" ht="18" hidden="false" customHeight="true" outlineLevel="0" collapsed="false">
      <c r="D4" s="11" t="s">
        <v>51</v>
      </c>
      <c r="E4" s="12" t="n">
        <f aca="false">SUMPRODUCT(--(D13:D42&lt;&gt;""))</f>
        <v>4</v>
      </c>
    </row>
    <row r="5" customFormat="false" ht="18" hidden="false" customHeight="true" outlineLevel="0" collapsed="false">
      <c r="D5" s="11" t="s">
        <v>52</v>
      </c>
      <c r="E5" s="12" t="n">
        <f aca="false">SUMPRODUCT((D13:D42&lt;&gt;"")*(J13:J42&lt;&gt;"Clôturée"))</f>
        <v>3</v>
      </c>
    </row>
    <row r="6" customFormat="false" ht="18" hidden="false" customHeight="true" outlineLevel="0" collapsed="false">
      <c r="D6" s="11" t="s">
        <v>53</v>
      </c>
      <c r="E6" s="12" t="n">
        <f aca="false">COUNTIF(R13:R42,"Échéance dépassée")</f>
        <v>0</v>
      </c>
    </row>
    <row r="7" customFormat="false" ht="30" hidden="false" customHeight="true" outlineLevel="0" collapsed="false">
      <c r="D7" s="11" t="s">
        <v>54</v>
      </c>
      <c r="E7" s="12" t="n">
        <f aca="false">COUNTIF(R13:R42,"Vérification à faire")</f>
        <v>0</v>
      </c>
    </row>
    <row r="8" customFormat="false" ht="18" hidden="false" customHeight="true" outlineLevel="0" collapsed="false">
      <c r="D8" s="11" t="s">
        <v>55</v>
      </c>
      <c r="E8" s="12" t="n">
        <f aca="false">SUMPRODUCT((D13:D42&lt;&gt;"")*(K13:K42=""))</f>
        <v>0</v>
      </c>
    </row>
    <row r="9" customFormat="false" ht="30" hidden="false" customHeight="true" outlineLevel="0" collapsed="false">
      <c r="D9" s="11" t="s">
        <v>56</v>
      </c>
      <c r="E9" s="12" t="n">
        <f aca="false">SUMPRODUCT((J13:J42="Clôturée")*(N13:N42=""))</f>
        <v>0</v>
      </c>
    </row>
    <row r="10" customFormat="false" ht="18" hidden="false" customHeight="true" outlineLevel="0" collapsed="false">
      <c r="D10" s="11" t="s">
        <v>57</v>
      </c>
      <c r="E10" s="19" t="n">
        <f aca="false">IFERROR(AVERAGE(Q13:Q42),"")</f>
        <v>34</v>
      </c>
    </row>
    <row r="11" customFormat="false" ht="19.5" hidden="false" customHeight="true" outlineLevel="0" collapsed="false">
      <c r="A11" s="20" t="s">
        <v>58</v>
      </c>
      <c r="B11" s="20"/>
      <c r="C11" s="20"/>
      <c r="D11" s="20"/>
      <c r="E11" s="21" t="s">
        <v>59</v>
      </c>
      <c r="F11" s="21"/>
      <c r="G11" s="20" t="s">
        <v>60</v>
      </c>
      <c r="H11" s="20"/>
      <c r="I11" s="20"/>
      <c r="J11" s="20"/>
      <c r="K11" s="21" t="s">
        <v>61</v>
      </c>
      <c r="L11" s="21"/>
      <c r="M11" s="21"/>
      <c r="N11" s="21"/>
      <c r="O11" s="20" t="s">
        <v>62</v>
      </c>
      <c r="P11" s="20"/>
      <c r="Q11" s="20"/>
      <c r="R11" s="20"/>
    </row>
    <row r="12" customFormat="false" ht="57.75" hidden="false" customHeight="true" outlineLevel="0" collapsed="false">
      <c r="A12" s="13" t="s">
        <v>34</v>
      </c>
      <c r="B12" s="13" t="s">
        <v>63</v>
      </c>
      <c r="C12" s="13" t="s">
        <v>37</v>
      </c>
      <c r="D12" s="13" t="s">
        <v>64</v>
      </c>
      <c r="E12" s="13" t="s">
        <v>65</v>
      </c>
      <c r="F12" s="13" t="s">
        <v>66</v>
      </c>
      <c r="G12" s="13" t="s">
        <v>67</v>
      </c>
      <c r="H12" s="13" t="s">
        <v>68</v>
      </c>
      <c r="I12" s="13" t="s">
        <v>69</v>
      </c>
      <c r="J12" s="13" t="s">
        <v>70</v>
      </c>
      <c r="K12" s="13" t="s">
        <v>71</v>
      </c>
      <c r="L12" s="13" t="s">
        <v>72</v>
      </c>
      <c r="M12" s="13" t="s">
        <v>73</v>
      </c>
      <c r="N12" s="13" t="s">
        <v>74</v>
      </c>
      <c r="O12" s="13" t="s">
        <v>75</v>
      </c>
      <c r="P12" s="13" t="s">
        <v>76</v>
      </c>
      <c r="Q12" s="13" t="s">
        <v>77</v>
      </c>
      <c r="R12" s="13" t="s">
        <v>78</v>
      </c>
    </row>
    <row r="13" customFormat="false" ht="30.75" hidden="false" customHeight="true" outlineLevel="0" collapsed="false">
      <c r="A13" s="14" t="s">
        <v>131</v>
      </c>
      <c r="B13" s="15" t="n">
        <v>46266</v>
      </c>
      <c r="C13" s="16" t="s">
        <v>112</v>
      </c>
      <c r="D13" s="16" t="s">
        <v>132</v>
      </c>
      <c r="E13" s="16" t="s">
        <v>133</v>
      </c>
      <c r="F13" s="16" t="s">
        <v>134</v>
      </c>
      <c r="G13" s="16" t="s">
        <v>135</v>
      </c>
      <c r="H13" s="16" t="s">
        <v>136</v>
      </c>
      <c r="I13" s="15" t="n">
        <v>46295</v>
      </c>
      <c r="J13" s="17" t="s">
        <v>137</v>
      </c>
      <c r="K13" s="16" t="s">
        <v>138</v>
      </c>
      <c r="L13" s="15" t="n">
        <v>46293</v>
      </c>
      <c r="M13" s="16" t="s">
        <v>139</v>
      </c>
      <c r="N13" s="17" t="s">
        <v>140</v>
      </c>
      <c r="O13" s="16" t="s">
        <v>141</v>
      </c>
      <c r="P13" s="15" t="n">
        <v>46300</v>
      </c>
      <c r="Q13" s="22" t="n">
        <f aca="false">IF(OR(B13="",P13=""),"",P13-B13)</f>
        <v>34</v>
      </c>
      <c r="R13" s="18" t="str">
        <f aca="true">IF(AND(I13&lt;&gt;"",I13&lt;TODAY(),J13&lt;&gt;"Clôturée"),"Échéance dépassée",IF(AND(L13&lt;&gt;"",L13&lt;TODAY(),N13=""),"Vérification à faire",""))</f>
        <v/>
      </c>
    </row>
    <row r="14" customFormat="false" ht="57" hidden="false" customHeight="true" outlineLevel="0" collapsed="false">
      <c r="A14" s="14" t="s">
        <v>79</v>
      </c>
      <c r="B14" s="15" t="n">
        <v>46307</v>
      </c>
      <c r="C14" s="16" t="s">
        <v>112</v>
      </c>
      <c r="D14" s="16" t="s">
        <v>142</v>
      </c>
      <c r="E14" s="16" t="s">
        <v>143</v>
      </c>
      <c r="F14" s="16" t="s">
        <v>144</v>
      </c>
      <c r="G14" s="16" t="s">
        <v>145</v>
      </c>
      <c r="H14" s="16" t="s">
        <v>146</v>
      </c>
      <c r="I14" s="15" t="n">
        <v>46356</v>
      </c>
      <c r="J14" s="17" t="s">
        <v>147</v>
      </c>
      <c r="K14" s="16" t="s">
        <v>148</v>
      </c>
      <c r="L14" s="15" t="n">
        <v>46418</v>
      </c>
      <c r="M14" s="16"/>
      <c r="N14" s="17"/>
      <c r="O14" s="16" t="s">
        <v>149</v>
      </c>
      <c r="P14" s="15"/>
      <c r="Q14" s="22" t="str">
        <f aca="false">IF(OR(B14="",P14=""),"",P14-B14)</f>
        <v/>
      </c>
      <c r="R14" s="18" t="str">
        <f aca="true">IF(AND(I14&lt;&gt;"",I14&lt;TODAY(),J14&lt;&gt;"Clôturée"),"Échéance dépassée",IF(AND(L14&lt;&gt;"",L14&lt;TODAY(),N14=""),"Vérification à faire",""))</f>
        <v/>
      </c>
    </row>
    <row r="15" customFormat="false" ht="43.5" hidden="false" customHeight="true" outlineLevel="0" collapsed="false">
      <c r="A15" s="14" t="s">
        <v>80</v>
      </c>
      <c r="B15" s="15" t="n">
        <v>46310</v>
      </c>
      <c r="C15" s="16" t="s">
        <v>121</v>
      </c>
      <c r="D15" s="16" t="s">
        <v>150</v>
      </c>
      <c r="E15" s="16" t="s">
        <v>151</v>
      </c>
      <c r="F15" s="16" t="s">
        <v>152</v>
      </c>
      <c r="G15" s="16" t="s">
        <v>153</v>
      </c>
      <c r="H15" s="16" t="s">
        <v>154</v>
      </c>
      <c r="I15" s="15" t="n">
        <v>46341</v>
      </c>
      <c r="J15" s="17" t="s">
        <v>155</v>
      </c>
      <c r="K15" s="16" t="s">
        <v>156</v>
      </c>
      <c r="L15" s="15" t="n">
        <v>46433</v>
      </c>
      <c r="M15" s="16"/>
      <c r="N15" s="17"/>
      <c r="O15" s="16" t="s">
        <v>157</v>
      </c>
      <c r="P15" s="15"/>
      <c r="Q15" s="22" t="str">
        <f aca="false">IF(OR(B15="",P15=""),"",P15-B15)</f>
        <v/>
      </c>
      <c r="R15" s="18" t="str">
        <f aca="true">IF(AND(I15&lt;&gt;"",I15&lt;TODAY(),J15&lt;&gt;"Clôturée"),"Échéance dépassée",IF(AND(L15&lt;&gt;"",L15&lt;TODAY(),N15=""),"Vérification à faire",""))</f>
        <v/>
      </c>
    </row>
    <row r="16" customFormat="false" ht="43.5" hidden="false" customHeight="true" outlineLevel="0" collapsed="false">
      <c r="A16" s="14" t="s">
        <v>81</v>
      </c>
      <c r="B16" s="15" t="n">
        <v>46315</v>
      </c>
      <c r="C16" s="16" t="s">
        <v>127</v>
      </c>
      <c r="D16" s="16" t="s">
        <v>158</v>
      </c>
      <c r="E16" s="16" t="s">
        <v>159</v>
      </c>
      <c r="F16" s="16" t="s">
        <v>160</v>
      </c>
      <c r="G16" s="16" t="s">
        <v>161</v>
      </c>
      <c r="H16" s="16" t="s">
        <v>162</v>
      </c>
      <c r="I16" s="15" t="n">
        <v>46356</v>
      </c>
      <c r="J16" s="17" t="s">
        <v>163</v>
      </c>
      <c r="K16" s="16" t="s">
        <v>164</v>
      </c>
      <c r="L16" s="15" t="n">
        <v>46507</v>
      </c>
      <c r="M16" s="16"/>
      <c r="N16" s="17"/>
      <c r="O16" s="16" t="s">
        <v>165</v>
      </c>
      <c r="P16" s="15"/>
      <c r="Q16" s="22" t="str">
        <f aca="false">IF(OR(B16="",P16=""),"",P16-B16)</f>
        <v/>
      </c>
      <c r="R16" s="18" t="str">
        <f aca="true">IF(AND(I16&lt;&gt;"",I16&lt;TODAY(),J16&lt;&gt;"Clôturée"),"Échéance dépassée",IF(AND(L16&lt;&gt;"",L16&lt;TODAY(),N16=""),"Vérification à faire",""))</f>
        <v/>
      </c>
    </row>
    <row r="17" customFormat="false" ht="30" hidden="false" customHeight="true" outlineLevel="0" collapsed="false">
      <c r="A17" s="14" t="s">
        <v>82</v>
      </c>
      <c r="B17" s="15"/>
      <c r="C17" s="16"/>
      <c r="D17" s="16"/>
      <c r="E17" s="16"/>
      <c r="F17" s="16"/>
      <c r="G17" s="16"/>
      <c r="H17" s="16"/>
      <c r="I17" s="15"/>
      <c r="J17" s="17"/>
      <c r="K17" s="16"/>
      <c r="L17" s="15"/>
      <c r="M17" s="16"/>
      <c r="N17" s="17"/>
      <c r="O17" s="16"/>
      <c r="P17" s="15"/>
      <c r="Q17" s="22" t="str">
        <f aca="false">IF(OR(B17="",P17=""),"",P17-B17)</f>
        <v/>
      </c>
      <c r="R17" s="18" t="str">
        <f aca="true">IF(AND(I17&lt;&gt;"",I17&lt;TODAY(),J17&lt;&gt;"Clôturée"),"Échéance dépassée",IF(AND(L17&lt;&gt;"",L17&lt;TODAY(),N17=""),"Vérification à faire",""))</f>
        <v/>
      </c>
    </row>
    <row r="18" customFormat="false" ht="30" hidden="false" customHeight="true" outlineLevel="0" collapsed="false">
      <c r="A18" s="14" t="s">
        <v>83</v>
      </c>
      <c r="B18" s="15"/>
      <c r="C18" s="16"/>
      <c r="D18" s="16"/>
      <c r="E18" s="16"/>
      <c r="F18" s="16"/>
      <c r="G18" s="16"/>
      <c r="H18" s="16"/>
      <c r="I18" s="15"/>
      <c r="J18" s="17"/>
      <c r="K18" s="16"/>
      <c r="L18" s="15"/>
      <c r="M18" s="16"/>
      <c r="N18" s="17"/>
      <c r="O18" s="16"/>
      <c r="P18" s="15"/>
      <c r="Q18" s="22" t="str">
        <f aca="false">IF(OR(B18="",P18=""),"",P18-B18)</f>
        <v/>
      </c>
      <c r="R18" s="18" t="str">
        <f aca="true">IF(AND(I18&lt;&gt;"",I18&lt;TODAY(),J18&lt;&gt;"Clôturée"),"Échéance dépassée",IF(AND(L18&lt;&gt;"",L18&lt;TODAY(),N18=""),"Vérification à faire",""))</f>
        <v/>
      </c>
    </row>
    <row r="19" customFormat="false" ht="30" hidden="false" customHeight="true" outlineLevel="0" collapsed="false">
      <c r="A19" s="14" t="s">
        <v>84</v>
      </c>
      <c r="B19" s="15"/>
      <c r="C19" s="16"/>
      <c r="D19" s="16"/>
      <c r="E19" s="16"/>
      <c r="F19" s="16"/>
      <c r="G19" s="16"/>
      <c r="H19" s="16"/>
      <c r="I19" s="15"/>
      <c r="J19" s="17"/>
      <c r="K19" s="16"/>
      <c r="L19" s="15"/>
      <c r="M19" s="16"/>
      <c r="N19" s="17"/>
      <c r="O19" s="16"/>
      <c r="P19" s="15"/>
      <c r="Q19" s="22" t="str">
        <f aca="false">IF(OR(B19="",P19=""),"",P19-B19)</f>
        <v/>
      </c>
      <c r="R19" s="18" t="str">
        <f aca="true">IF(AND(I19&lt;&gt;"",I19&lt;TODAY(),J19&lt;&gt;"Clôturée"),"Échéance dépassée",IF(AND(L19&lt;&gt;"",L19&lt;TODAY(),N19=""),"Vérification à faire",""))</f>
        <v/>
      </c>
    </row>
    <row r="20" customFormat="false" ht="30" hidden="false" customHeight="true" outlineLevel="0" collapsed="false">
      <c r="A20" s="14" t="s">
        <v>85</v>
      </c>
      <c r="B20" s="15"/>
      <c r="C20" s="16"/>
      <c r="D20" s="16"/>
      <c r="E20" s="16"/>
      <c r="F20" s="16"/>
      <c r="G20" s="16"/>
      <c r="H20" s="16"/>
      <c r="I20" s="15"/>
      <c r="J20" s="17"/>
      <c r="K20" s="16"/>
      <c r="L20" s="15"/>
      <c r="M20" s="16"/>
      <c r="N20" s="17"/>
      <c r="O20" s="16"/>
      <c r="P20" s="15"/>
      <c r="Q20" s="22" t="str">
        <f aca="false">IF(OR(B20="",P20=""),"",P20-B20)</f>
        <v/>
      </c>
      <c r="R20" s="18" t="str">
        <f aca="true">IF(AND(I20&lt;&gt;"",I20&lt;TODAY(),J20&lt;&gt;"Clôturée"),"Échéance dépassée",IF(AND(L20&lt;&gt;"",L20&lt;TODAY(),N20=""),"Vérification à faire",""))</f>
        <v/>
      </c>
    </row>
  </sheetData>
  <mergeCells count="5">
    <mergeCell ref="A11:D11"/>
    <mergeCell ref="E11:F11"/>
    <mergeCell ref="G11:J11"/>
    <mergeCell ref="K11:N11"/>
    <mergeCell ref="O11:R11"/>
  </mergeCells>
  <conditionalFormatting sqref="R13:R42">
    <cfRule type="expression" priority="2" aboveAverage="0" equalAverage="0" bottom="0" percent="0" rank="0" text="" dxfId="0">
      <formula>$R13="Échéance dépassée"</formula>
    </cfRule>
    <cfRule type="expression" priority="3" aboveAverage="0" equalAverage="0" bottom="0" percent="0" rank="0" text="" dxfId="1">
      <formula>$R13="Vérification à faire"</formula>
    </cfRule>
  </conditionalFormatting>
  <conditionalFormatting sqref="K13:L42">
    <cfRule type="expression" priority="4" aboveAverage="0" equalAverage="0" bottom="0" percent="0" rank="0" text="" dxfId="3">
      <formula>AND($D13&lt;&gt;"",K13="")</formula>
    </cfRule>
  </conditionalFormatting>
  <conditionalFormatting sqref="H13:I42">
    <cfRule type="expression" priority="5" aboveAverage="0" equalAverage="0" bottom="0" percent="0" rank="0" text="" dxfId="3">
      <formula>AND($G13&lt;&gt;"",H13="")</formula>
    </cfRule>
  </conditionalFormatting>
  <conditionalFormatting sqref="N13:N42">
    <cfRule type="expression" priority="6" aboveAverage="0" equalAverage="0" bottom="0" percent="0" rank="0" text="" dxfId="2">
      <formula>$N13="Efficace"</formula>
    </cfRule>
    <cfRule type="expression" priority="7" aboveAverage="0" equalAverage="0" bottom="0" percent="0" rank="0" text="" dxfId="0">
      <formula>$N13="Non efficace"</formula>
    </cfRule>
  </conditionalFormatting>
  <conditionalFormatting sqref="J13:J42">
    <cfRule type="expression" priority="8" aboveAverage="0" equalAverage="0" bottom="0" percent="0" rank="0" text="" dxfId="3">
      <formula>AND($J13="Clôturée",$N13="")</formula>
    </cfRule>
  </conditionalFormatting>
  <dataValidations count="3">
    <dataValidation allowBlank="true" errorStyle="stop" operator="between" showDropDown="false" showErrorMessage="false" showInputMessage="false" sqref="C13:C42" type="list">
      <formula1>Listes!$A$4:$A$10</formula1>
      <formula2>0</formula2>
    </dataValidation>
    <dataValidation allowBlank="true" errorStyle="stop" operator="between" showDropDown="false" showErrorMessage="false" showInputMessage="false" sqref="J13:J42" type="list">
      <formula1>Listes!$C$4:$C$7</formula1>
      <formula2>0</formula2>
    </dataValidation>
    <dataValidation allowBlank="true" errorStyle="stop" operator="between" showDropDown="false" showErrorMessage="false" showInputMessage="false" sqref="N13:N42" type="list">
      <formula1>Listes!$D$4:$D$6</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5850"/>
    <pageSetUpPr fitToPage="true"/>
  </sheetPr>
  <dimension ref="A1:E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4" min="1" style="0" width="34"/>
  </cols>
  <sheetData>
    <row r="1" customFormat="false" ht="21.75" hidden="false" customHeight="true" outlineLevel="0" collapsed="false">
      <c r="A1" s="1" t="s">
        <v>166</v>
      </c>
      <c r="B1" s="2"/>
      <c r="C1" s="2"/>
      <c r="D1" s="2"/>
      <c r="E1" s="2"/>
    </row>
    <row r="2" customFormat="false" ht="15" hidden="false" customHeight="false" outlineLevel="0" collapsed="false">
      <c r="A2" s="23" t="s">
        <v>167</v>
      </c>
    </row>
    <row r="3" customFormat="false" ht="15" hidden="false" customHeight="false" outlineLevel="0" collapsed="false">
      <c r="A3" s="13" t="s">
        <v>37</v>
      </c>
      <c r="B3" s="13" t="s">
        <v>168</v>
      </c>
      <c r="C3" s="13" t="s">
        <v>70</v>
      </c>
      <c r="D3" s="13" t="s">
        <v>74</v>
      </c>
    </row>
    <row r="4" customFormat="false" ht="15" hidden="false" customHeight="false" outlineLevel="0" collapsed="false">
      <c r="A4" s="16" t="s">
        <v>112</v>
      </c>
      <c r="B4" s="16" t="s">
        <v>113</v>
      </c>
      <c r="C4" s="16" t="s">
        <v>163</v>
      </c>
      <c r="D4" s="16" t="s">
        <v>140</v>
      </c>
    </row>
    <row r="5" customFormat="false" ht="15" hidden="false" customHeight="false" outlineLevel="0" collapsed="false">
      <c r="A5" s="16" t="s">
        <v>116</v>
      </c>
      <c r="B5" s="16" t="s">
        <v>124</v>
      </c>
      <c r="C5" s="16" t="s">
        <v>147</v>
      </c>
      <c r="D5" s="16" t="s">
        <v>169</v>
      </c>
    </row>
    <row r="6" customFormat="false" ht="15" hidden="false" customHeight="false" outlineLevel="0" collapsed="false">
      <c r="A6" s="16" t="s">
        <v>170</v>
      </c>
      <c r="B6" s="16" t="s">
        <v>117</v>
      </c>
      <c r="C6" s="16" t="s">
        <v>155</v>
      </c>
      <c r="D6" s="16" t="s">
        <v>171</v>
      </c>
    </row>
    <row r="7" customFormat="false" ht="15" hidden="false" customHeight="false" outlineLevel="0" collapsed="false">
      <c r="A7" s="16" t="s">
        <v>127</v>
      </c>
      <c r="C7" s="16" t="s">
        <v>137</v>
      </c>
    </row>
    <row r="8" customFormat="false" ht="15" hidden="false" customHeight="false" outlineLevel="0" collapsed="false">
      <c r="A8" s="16" t="s">
        <v>121</v>
      </c>
    </row>
    <row r="9" customFormat="false" ht="15" hidden="false" customHeight="false" outlineLevel="0" collapsed="false">
      <c r="A9" s="16" t="s">
        <v>172</v>
      </c>
    </row>
    <row r="10" customFormat="false" ht="15" hidden="false" customHeight="false" outlineLevel="0" collapsed="false">
      <c r="A10" s="16" t="s">
        <v>173</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2026-10-21T14:10:15Z</dcterms:created>
  <dc:creator>openpyxl</dc:creator>
  <dc:description/>
  <dc:language>en-US</dc:language>
  <cp:lastModifiedBy/>
  <dcterms:modified xsi:type="dcterms:W3CDTF">2026-10-21T14:10:15Z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