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drawing3.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Correspondance" sheetId="2" state="visible" r:id="rId4"/>
    <sheet name="Vue ISO" sheetId="3" state="visible" r:id="rId5"/>
    <sheet name="Suivi" sheetId="4" state="visible" r:id="rId6"/>
    <sheet name="Synthèse" sheetId="5" state="visible" r:id="rId7"/>
    <sheet name="Listes" sheetId="6" state="visible" r:id="rId8"/>
  </sheets>
  <definedNames>
    <definedName function="false" hidden="false" localSheetId="1" name="_xlnm.Print_Titles" vbProcedure="false">Correspondance!$5:$5</definedName>
    <definedName function="false" hidden="true" localSheetId="1" name="_xlnm._FilterDatabase" vbProcedure="false">Correspondance!$A$5:$M$38</definedName>
    <definedName function="false" hidden="false" localSheetId="3" name="_xlnm.Print_Titles" vbProcedure="false">Suivi!$7:$7</definedName>
    <definedName function="false" hidden="true" localSheetId="3" name="_xlnm._FilterDatabase" vbProcedure="false">Suivi!$A$7:$L$40</definedName>
    <definedName function="false" hidden="false" localSheetId="2" name="_xlnm.Print_Titles" vbProcedure="false">'Vue ISO'!$4:$4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<sst xmlns="http://schemas.openxmlformats.org/spreadsheetml/2006/main" count="716" uniqueCount="429">
  <si>
    <t xml:space="preserve">K-li-T · Modèle Qualiopi V10 · Correspondance ISO 9001:2026 et Qualiopi</t>
  </si>
  <si>
    <t xml:space="preserve">Correspondance ISO 9001:2026 et Qualiopi V10</t>
  </si>
  <si>
    <t xml:space="preserve">Ce classeur met en regard, pour chacun des 33 indicateurs Qualiopi, les paragraphes de l’ISO 9001:2026 qui s’en rapprochent, ce que votre système de management de la qualité apporte déjà et ce qui reste propre à Qualiopi. Il sert à réutiliser vos enregistrements ISO comme preuves, sans croire qu’une certification dispense de l’autre. Correspondance indicative : les deux référentiels sont distincts.</t>
  </si>
  <si>
    <t xml:space="preserve">Mode d’emploi</t>
  </si>
  <si>
    <t xml:space="preserve">1.  Lire la correspondance. Dans l’onglet « Correspondance », filtrez par critère, par statut V10 (nouveau, modifié), par proximité avec l’ISO ou par catégorie d’actions (CFA, AF, BC, VAE).</t>
  </si>
  <si>
    <t xml:space="preserve">2.  Partir de vos enregistrements. L’onglet « Vue ISO » donne, pour chaque paragraphe, les indicateurs qu’il peut nourrir et l’enregistrement ISO réutilisable (repère de terrain K-li-T).</t>
  </si>
  <si>
    <t xml:space="preserve">3.  Choisir son profil. Dans « Suivi », sélectionnez votre catégorie d’actions principale : la colonne « Applicable » se calcule d’après le relevé indicatif des catégories.</t>
  </si>
  <si>
    <t xml:space="preserve">4.  Qualifier chaque indicateur applicable. Indiquez si votre système ISO en couvre déjà l’essentiel, la preuve réutilisable, ce qui reste à produire pour Qualiopi, un responsable, une échéance et un statut.</t>
  </si>
  <si>
    <t xml:space="preserve">5.  Lire la synthèse. L’onglet « Synthèse » compte, par critère, les indicateurs couverts, partiels, non couverts et les actions en retard.</t>
  </si>
  <si>
    <t xml:space="preserve">6.  Compléter ce qui est propre à Qualiopi : information du public, indicateurs de résultats, handicap, sous-traitance, veilles, appréciations des parties prenantes et, pour un CFA, les indicateurs propres à l’apprentissage.</t>
  </si>
  <si>
    <t xml:space="preserve">Ce que ce tableau n’est pas</t>
  </si>
  <si>
    <t xml:space="preserve">Ce n’est pas une équivalence. La certification Qualiopi est une attestation délivrée par un organisme certificateur sur le référentiel national qualité ; l’ISO 9001 est une norme de système de management. Un système ISO ne remplace pas l’audit Qualiopi, et Qualiopi ne remplace pas un système ISO. L’auditeur Qualiopi apprécie la mise en œuvre sur votre échantillon d’actions.</t>
  </si>
  <si>
    <t xml:space="preserve">La proximité (forte, partielle, faible) est une appréciation indicative de K-li-T. Les numéros de paragraphes suivent le texte de l’EN ISO 9001:2026 (septembre 2026) ; seul le texte officiel fait foi. Les indicateurs 19 et 20 mentionnent des seuils fixés par arrêtés non publiés : aucun chiffre n’est donné ici.</t>
  </si>
  <si>
    <t xml:space="preserve">Pondération et applicabilité</t>
  </si>
  <si>
    <t xml:space="preserve">Seuls certains indicateurs peuvent donner une non-conformité mineure ou majeure ; pour les autres, tout écart, même partiel, est majeur. Cette pondération est reprise dans l’auto-diagnostic K-li-T. L’applicabilité par catégorie d’actions est un relevé indicatif des fiches pratiques V10, à confirmer par le guide final.</t>
  </si>
  <si>
    <t xml:space="preserve">Code couleur</t>
  </si>
  <si>
    <t xml:space="preserve">Cellule blanche : à remplir.</t>
  </si>
  <si>
    <t xml:space="preserve">Cellule verte : calculée automatiquement, ne pas modifier.</t>
  </si>
  <si>
    <t xml:space="preserve">Cellule crème : libellé ou rappel de la norme.</t>
  </si>
  <si>
    <t xml:space="preserve">Contenu du fichier</t>
  </si>
  <si>
    <t xml:space="preserve">•  Correspondance : 33 indicateurs, statut V10, catégories concernées, proximité, paragraphes ISO 9001:2026, apports de l’ISO, spécificités Qualiopi, article associé. Filtrable.</t>
  </si>
  <si>
    <t xml:space="preserve">•  Vue ISO : la correspondance lue par paragraphe ISO, avec l’enregistrement réutilisable.</t>
  </si>
  <si>
    <t xml:space="preserve">•  Suivi : tableau vierge à remplir, avec applicabilité calculée selon votre profil.</t>
  </si>
  <si>
    <t xml:space="preserve">•  Synthèse : chiffres par critère et graphique, calculés.</t>
  </si>
  <si>
    <t xml:space="preserve">•  Listes : contenu des menus déroulants. Pas d’exemple fictif dans ce modèle : c’est un outil de lecture et de suivi.</t>
  </si>
  <si>
    <t xml:space="preserve">Pour aller plus loin</t>
  </si>
  <si>
    <t xml:space="preserve">L’article qui accompagne ce modèle : k-li-t.com/qualiopi-et-iso-9001/</t>
  </si>
  <si>
    <t xml:space="preserve">Ce modèle s’appuie sur le décret n° 2026-728 du 1er août 2026 et sur le document de travail du guide de lecture V10 (version non finale), reformulés avec nos propres mots. À confirmer à la parution du guide final. Les exemples sont fictifs : ils montrent le niveau de précision utile, ils ne sont pas à recopier.</t>
  </si>
  <si>
    <t xml:space="preserve">Correspondance indicative entre les 33 indicateurs Qualiopi V10 et l’ISO 9001:2026</t>
  </si>
  <si>
    <t xml:space="preserve">Correspondance indicative : les deux référentiels sont distincts. ISO 9001 ne remplace pas Qualiopi, et Qualiopi ne remplace pas ISO 9001. Utilisez les filtres des en-têtes (critère, statut V10, proximité, catégorie).</t>
  </si>
  <si>
    <t xml:space="preserve">Forte : l’exigence ISO couvre l’essentiel de l’attendu ; Partielle : elle en couvre une partie ; Faible : peu de recouvrement, l’indicateur est surtout propre à Qualiopi. Appréciation indicative de K-li-T. Numéros de paragraphes : EN ISO 9001:2026 (septembre 2026). Applicabilité par catégorie : relevé indicatif à confirmer par le guide final.</t>
  </si>
  <si>
    <t xml:space="preserve">Critère</t>
  </si>
  <si>
    <t xml:space="preserve">N° ind.</t>
  </si>
  <si>
    <t xml:space="preserve">Indicateur Qualiopi (libellé court)</t>
  </si>
  <si>
    <t xml:space="preserve">Statut V10</t>
  </si>
  <si>
    <t xml:space="preserve">CFA</t>
  </si>
  <si>
    <t xml:space="preserve">AF</t>
  </si>
  <si>
    <t xml:space="preserve">BC</t>
  </si>
  <si>
    <t xml:space="preserve">VAE</t>
  </si>
  <si>
    <t xml:space="preserve">Proximité avec l’ISO</t>
  </si>
  <si>
    <t xml:space="preserve">Paragraphes ISO 9001:2026 qui s’en rapprochent</t>
  </si>
  <si>
    <t xml:space="preserve">Ce que le système ISO apporte déjà</t>
  </si>
  <si>
    <t xml:space="preserve">Ce qui reste spécifique à Qualiopi</t>
  </si>
  <si>
    <t xml:space="preserve">Article K-li-T (ISO 9001)</t>
  </si>
  <si>
    <t xml:space="preserve">Information accessible, détaillée et vérifiable du public (dont type de reconnaissance, modalités pédagogiques, financement), sans mention trompeuse</t>
  </si>
  <si>
    <t xml:space="preserve">Modifié</t>
  </si>
  <si>
    <t xml:space="preserve">Oui</t>
  </si>
  <si>
    <t xml:space="preserve">Partielle</t>
  </si>
  <si>
    <t xml:space="preserve">8.2.1 Communication avec les clients
8.2.2 Détermination des exigences relatives aux produits et services
7.4 Communication</t>
  </si>
  <si>
    <t xml:space="preserve">Une communication externe déterminée (sur quoi, quand, avec qui, comment), l’information fournie sur les produits et services (8.2.1, dont le site internet et les publications en note) et les exigences légales identifiées (8.2.2).</t>
  </si>
  <si>
    <t xml:space="preserve">La liste d’items à publier (prérequis, objectifs, type de reconnaissance délivrée, durée, modalités et délais d’accès, tarifs, contacts, méthodes, évaluation, accessibilité, modalités pédagogiques, financement), l’absence de toute mention trompeuse et, pour les certifiantes, les mentions de la certification.</t>
  </si>
  <si>
    <t xml:space="preserve">k-li-t.com/communication-iso-9001/</t>
  </si>
  <si>
    <t xml:space="preserve">Indicateurs de résultats adaptés, avec modalités de calcul transparentes ou appui sur des dispositifs existants</t>
  </si>
  <si>
    <t xml:space="preserve">9.1.1 Surveillance, mesure, analyse et évaluation : généralités
9.1.3 Analyse et évaluation
6.2.1 Objectifs qualité</t>
  </si>
  <si>
    <t xml:space="preserve">Des indicateurs déterminés avec leurs méthodes de calcul et leur fréquence (9.1.1), des objectifs mesurables (6.2.1) et leur analyse (9.1.3).</t>
  </si>
  <si>
    <t xml:space="preserve">La diffusion publique des résultats avec des modalités de calcul transparentes (ou l’appui sur un dispositif existant), le choix d’indicateurs adaptés à la nature des prestations et des publics et, pour un CFA, les indicateurs de l’article L. 6111-8.</t>
  </si>
  <si>
    <t xml:space="preserve">k-li-t.com/indicateurs-qualite-kpi-iso-9001/</t>
  </si>
  <si>
    <t xml:space="preserve">Formations certifiantes : taux d’obtention, blocs de compétences, équivalences, passerelles, poursuites d’études et débouchés</t>
  </si>
  <si>
    <t xml:space="preserve">Non</t>
  </si>
  <si>
    <t xml:space="preserve">Faible</t>
  </si>
  <si>
    <t xml:space="preserve">9.1.1 Surveillance, mesure, analyse et évaluation : généralités
8.2.1 Communication avec les clients</t>
  </si>
  <si>
    <t xml:space="preserve">La discipline de mesure et de communication des résultats, mais aucune exigence ISO équivalente sur les certifications.</t>
  </si>
  <si>
    <t xml:space="preserve">Tout le contenu : taux d’obtention mis en relation avec le taux de présentation, blocs de compétences, équivalences, passerelles, poursuites d’études et débouchés. Il relève du champ des certifications professionnelles.</t>
  </si>
  <si>
    <t xml:space="preserve">Analyse du besoin du bénéficiaire, en lien avec l’entreprise et le financeur</t>
  </si>
  <si>
    <t xml:space="preserve">Inchangé</t>
  </si>
  <si>
    <t xml:space="preserve">Forte</t>
  </si>
  <si>
    <t xml:space="preserve">8.2.2 Détermination des exigences relatives aux produits et services
8.2.3 Revue des exigences relatives aux produits et services
4.2 Comprendre les besoins et attentes des parties intéressées</t>
  </si>
  <si>
    <t xml:space="preserve">Une revue des exigences avant engagement : exigences exprimées, non exprimées mais nécessaires, légales et réglementaires, confirmation si le client ne documente rien, informations documentées de la revue (8.2.3).</t>
  </si>
  <si>
    <t xml:space="preserve">L’analyse du besoin du bénéficiaire en lien avec l’entreprise et le financeur, la prise en compte des besoins de compensation du handicap et, en alternance, la vérification des missions proposées par l’entreprise.</t>
  </si>
  <si>
    <t xml:space="preserve">k-li-t.com/revue-de-contrat-iso-9001/</t>
  </si>
  <si>
    <t xml:space="preserve">Objectifs opérationnels et évaluables de la prestation</t>
  </si>
  <si>
    <t xml:space="preserve">8.1 Planification et maîtrise opérationnelles
8.3 Conception et développement de produits et services</t>
  </si>
  <si>
    <t xml:space="preserve">Des critères d’acceptation du service établis (8.1) et, pour la partie conçue, des éléments d’entrée complets et non ambigus (8.3.3).</t>
  </si>
  <si>
    <t xml:space="preserve">Des objectifs opérationnels et évaluables exprimés en compétences ou en capacités à acquérir, conformes aux objectifs de la certification inscrite au RNCP ou au RS le cas échéant.</t>
  </si>
  <si>
    <t xml:space="preserve">k-li-t.com/conception-developpement-iso-9001/</t>
  </si>
  <si>
    <t xml:space="preserve">Contenus et modalités de mise en œuvre adaptés aux objectifs et aux publics</t>
  </si>
  <si>
    <t xml:space="preserve">8.3 Conception et développement de produits et services
8.1 Planification et maîtrise opérationnelles</t>
  </si>
  <si>
    <t xml:space="preserve">Un processus de conception planifié, avec revues, vérification, validation, maîtrise des modifications et preuves (8.3), applicable à la partie que l’organisme définit lui-même.</t>
  </si>
  <si>
    <t xml:space="preserve">Les contenus et modalités pédagogiques (présentiel, distanciel, mixte, durées, séquences), leur adaptation aux publics et à leurs besoins d’accessibilité, et la cohérence avec les objectifs.</t>
  </si>
  <si>
    <t xml:space="preserve">Formations certifiantes : adéquation à la certification visée et capacité à l’assurer (y compris organisme habilité)</t>
  </si>
  <si>
    <t xml:space="preserve">8.2.2 Détermination des exigences relatives aux produits et services
8.3 Conception et développement de produits et services
8.4.1 Maîtrise des prestataires externes : généralités</t>
  </si>
  <si>
    <t xml:space="preserve">Les exigences légales et réglementaires et les exigences imposées de l’extérieur sont déterminées et prises en entrée de la conception.</t>
  </si>
  <si>
    <t xml:space="preserve">La capacité à assurer la certification visée : habilitation ou convention avec le certificateur, tableau croisé entre le contenu de la formation et le référentiel, conformité au référentiel d’activité, de compétences et d’évaluation.</t>
  </si>
  <si>
    <t xml:space="preserve">Procédures de positionnement et d’évaluation des acquis à l’entrée</t>
  </si>
  <si>
    <t xml:space="preserve">8.2.3 Revue des exigences relatives aux produits et services
8.2.2 Détermination des exigences relatives aux produits et services</t>
  </si>
  <si>
    <t xml:space="preserve">Une vérification de l’aptitude à répondre à la demande avant de s’engager (8.2.3).</t>
  </si>
  <si>
    <t xml:space="preserve">Des procédures de positionnement et d’évaluation des acquis à l’entrée, adaptées au profil et aux situations de handicap, et la vérification des outils numériques en formation à distance.</t>
  </si>
  <si>
    <t xml:space="preserve">Information des publics sur les conditions de déroulement de la prestation</t>
  </si>
  <si>
    <t xml:space="preserve">8.2.1 Communication avec les clients
7.4 Communication
8.5.1 Maîtrise de la production et de la prestation de service</t>
  </si>
  <si>
    <t xml:space="preserve">Des informations communiquées aux clients (8.2.1) et une communication déterminée (7.4).</t>
  </si>
  <si>
    <t xml:space="preserve">Les supports imposés aux bénéficiaires : règlement intérieur, livret d’accueil, convocation, référents, modalités d’accès à la plateforme, assistance, information des responsables légaux des mineurs.</t>
  </si>
  <si>
    <t xml:space="preserve">Mise en œuvre et adaptation de la prestation, de l’accompagnement et du suivi</t>
  </si>
  <si>
    <t xml:space="preserve">8.5.1 Maîtrise de la production et de la prestation de service
8.1 Planification et maîtrise opérationnelles
7.1.3 Infrastructure
7.1.4 Environnement pour la mise en œuvre des processus</t>
  </si>
  <si>
    <t xml:space="preserve">Une prestation réalisée dans des conditions maîtrisées : informations documentées, surveillance aux étapes appropriées, personnes compétentes, infrastructure et environnement adaptés, prévention de l’erreur humaine (8.5.1).</t>
  </si>
  <si>
    <t xml:space="preserve">L’adaptation de la prestation, de l’accompagnement et du suivi aux publics bénéficiaires : parcours individualisés, séquences d’accompagnement, tableaux de suivi des heures par format pour un CFA.</t>
  </si>
  <si>
    <t xml:space="preserve">k-li-t.com/maitrise-production-liberation-produits/</t>
  </si>
  <si>
    <t xml:space="preserve">Évaluation de l’atteinte des objectifs par les bénéficiaires</t>
  </si>
  <si>
    <t xml:space="preserve">8.6 Libération des produits et services
8.5.1 Maîtrise de la production et de la prestation de service
9.1.1 Surveillance, mesure, analyse et évaluation : généralités</t>
  </si>
  <si>
    <t xml:space="preserve">La vérification que les exigences du service sont satisfaites avant la libération, avec preuves de conformité aux critères d’acceptation (8.6).</t>
  </si>
  <si>
    <t xml:space="preserve">L’évaluation de l’atteinte des objectifs par les bénéficiaires : évaluation des acquis en cours et en fin de formation, à chaud et à froid, auto-évaluation, taux de réussite, preuve de délivrance de la certification.</t>
  </si>
  <si>
    <t xml:space="preserve">Engagement, prévention des ruptures, prévention et traitement des violences, du harcèlement et des discriminations</t>
  </si>
  <si>
    <t xml:space="preserve">7.1.4 Environnement pour la mise en œuvre des processus
7.3 Sensibilisation
5.1.1 Leadership et engagement : généralités</t>
  </si>
  <si>
    <t xml:space="preserve">Un environnement social et psychologique favorable cité en note de 7.1.4, la promotion d’un comportement éthique (5.1.1) et la sensibilisation des personnes (7.3).</t>
  </si>
  <si>
    <t xml:space="preserve">Les mesures d’engagement et de prévention des ruptures (relances, suivi des abandons) et la procédure de prévention et de traitement des violences, dont sexistes et sexuelles, du harcèlement et des discriminations : référent, signalements tracés, information des apprenants (formations de plus de 2 jours).</t>
  </si>
  <si>
    <t xml:space="preserve">k-li-t.com/environnement-travail-iso-9001-2026/</t>
  </si>
  <si>
    <t xml:space="preserve">Alternance : missions anticipées, coordination et progressivité centre / entreprise</t>
  </si>
  <si>
    <t xml:space="preserve">7.4 Communication
8.4.1 Maîtrise des prestataires externes : généralités</t>
  </si>
  <si>
    <t xml:space="preserve">Une communication et une coordination déterminées avec des parties externes.</t>
  </si>
  <si>
    <t xml:space="preserve">L’anticipation des missions confiées à court, moyen et long terme, la coordination et la progressivité des apprentissages entre le centre et l’entreprise, les liens avec les tuteurs ou maîtres d’apprentissage.</t>
  </si>
  <si>
    <t xml:space="preserve">CFA : accompagnement socio-professionnel et éducatif, traitement sans délai des situations de rupture</t>
  </si>
  <si>
    <t xml:space="preserve">7.1.4 Environnement pour la mise en œuvre des processus</t>
  </si>
  <si>
    <t xml:space="preserve">Un socle sur l’environnement social et psychologique (note de 7.1.4).</t>
  </si>
  <si>
    <t xml:space="preserve">L’accompagnement socio-professionnel, éducatif et relatif à la citoyenneté des apprentis et la procédure de traitement sans délai des situations de rupture liées à des difficultés, violences ou discriminations. Indicateur propre à l’apprentissage.</t>
  </si>
  <si>
    <t xml:space="preserve">CFA : information des apprentis (droits, devoirs, santé, sécurité, signalement, médiateur)</t>
  </si>
  <si>
    <t xml:space="preserve">8.2.1 Communication avec les clients
7.4 Communication</t>
  </si>
  <si>
    <t xml:space="preserve">Une communication déterminée avec les clients.</t>
  </si>
  <si>
    <t xml:space="preserve">L’information des apprentis sur leurs droits et devoirs, la santé et la sécurité (renforcée pour les mineurs), les dispositifs de prévention et de signalement, le médiateur de l’apprentissage et le signalement à l’inspection du travail.</t>
  </si>
  <si>
    <t xml:space="preserve">Formations certifiantes : conditions de présentation à la certification conformes aux exigences de l’autorité de certification</t>
  </si>
  <si>
    <t xml:space="preserve">8.6 Libération des produits et services
8.2.2 Détermination des exigences relatives aux produits et services</t>
  </si>
  <si>
    <t xml:space="preserve">Des exigences externes déterminées et une libération conditionnée à l’exécution des dispositions planifiées (8.6).</t>
  </si>
  <si>
    <t xml:space="preserve">Les exigences formelles de l’autorité de certification : inscription à la session, conditions de passage, habilitation à évaluer, convention avec le certificateur, aménagements d’examen pour les personnes en situation de handicap.</t>
  </si>
  <si>
    <t xml:space="preserve">Moyens humains et techniques adaptés, environnement approprié</t>
  </si>
  <si>
    <t xml:space="preserve">7.1.1 Ressources : généralités
7.1.2 Ressources humaines
7.1.3 Infrastructure
7.1.4 Environnement pour la mise en œuvre des processus</t>
  </si>
  <si>
    <t xml:space="preserve">Des ressources humaines, une infrastructure (bâtiments, équipements, technologies de l’information, y compris à distance) et un environnement déterminés, fournis et entretenus.</t>
  </si>
  <si>
    <t xml:space="preserve">Les preuves propres au métier : bail, registre public d’accessibilité, document unique, adéquation des locaux au nombre d’apprenants, plateaux techniques, visite d’une session par l’auditeur.</t>
  </si>
  <si>
    <t xml:space="preserve">Mobilisation et coordination des intervenants internes et externes</t>
  </si>
  <si>
    <t xml:space="preserve">5.3 Rôles, responsabilités et autorités au sein de l’organisme
7.4 Communication
8.4.1 Maîtrise des prestataires externes : généralités</t>
  </si>
  <si>
    <t xml:space="preserve">Des rôles, responsabilités et autorités attribués et communiqués (5.3), une communication interne organisée (7.4) et la maîtrise des intervenants externes (8.4).</t>
  </si>
  <si>
    <t xml:space="preserve">La liste et le champ d’intervention des intervenants internes et externes (pédagogique, technique, commercial, social), les référents pédagogique, administratif et handicap, le planning des intervenants. Un indépendant peut assurer seul les fonctions.</t>
  </si>
  <si>
    <t xml:space="preserve">k-li-t.com/roles-responsabilites-autorites-iso-9001/</t>
  </si>
  <si>
    <t xml:space="preserve">Ressources pédagogiques, effectivité du suivi des modules à distance, référent pédagogique au-delà d’un seuil fixé par arrêté</t>
  </si>
  <si>
    <t xml:space="preserve">7.1.3 Infrastructure
7.1.6 Connaissances organisationnelles
8.5.1 Maîtrise de la production et de la prestation de service</t>
  </si>
  <si>
    <t xml:space="preserve">Une infrastructure et des connaissances déterminées (7.1.3, 7.1.6) et des activités de surveillance aux étapes appropriées de la prestation (8.5.1).</t>
  </si>
  <si>
    <t xml:space="preserve">Les ressources pédagogiques mises à la disposition des bénéficiaires et leur appropriation, la vérification de l’effectivité du suivi des modules à distance (relances, alertes de décrochage, statistiques), l’assistance technique et pédagogique et le référent pédagogique au-delà d’un seuil fixé par arrêté (non publié).</t>
  </si>
  <si>
    <t xml:space="preserve">k-li-t.com/connaissances-organisationnelles-iso-9001/</t>
  </si>
  <si>
    <t xml:space="preserve">CFA : personnel dédié (mobilité, handicap), conseil de perfectionnement, gouvernance, supervision renforcée sous un seuil fixé par arrêté</t>
  </si>
  <si>
    <t xml:space="preserve">5.3 Rôles, responsabilités et autorités au sein de l’organisme
9.3 Revue de direction</t>
  </si>
  <si>
    <t xml:space="preserve">Des rôles attribués (5.3) et une revue de la gouvernance par la direction (9.3).</t>
  </si>
  <si>
    <t xml:space="preserve">Le conseil de perfectionnement, le personnel dédié à la mobilité, le référent handicap, la participation des apprentis, des formateurs et des entreprises à la gouvernance, et la supervision renforcée sous un seuil d’heures d’intervenants permanents fixé par arrêté (non publié).</t>
  </si>
  <si>
    <t xml:space="preserve">Compétences des intervenants déterminées, mobilisées et évaluées</t>
  </si>
  <si>
    <t xml:space="preserve">7.2 Compétences
8.4.3 Informations à l’attention des prestataires externes
7.1.2 Ressources humaines</t>
  </si>
  <si>
    <t xml:space="preserve">Des compétences déterminées, vérifiées sur la base de la formation ou de l’expérience, avec informations documentées (7.2), et des compétences exigées des prestataires externes (8.4.3).</t>
  </si>
  <si>
    <t xml:space="preserve">Des compétences définies pour chaque prestation et vérifiées pour les intervenants internes et externes (CV, diplômes, certifications, animation à distance) ; pour une VAE, la formation des accompagnateurs ; pour un CFA, la politique de recrutement et l’évaluation des enseignements.</t>
  </si>
  <si>
    <t xml:space="preserve">k-li-t.com/matrice-competences-iso-9001/</t>
  </si>
  <si>
    <t xml:space="preserve">Entretien et développement des compétences des salariés</t>
  </si>
  <si>
    <t xml:space="preserve">7.2 Compétences
7.3 Sensibilisation
7.1.6 Connaissances organisationnelles</t>
  </si>
  <si>
    <t xml:space="preserve">Des actions pour acquérir les compétences nécessaires et l’évaluation de leur efficacité (7.2), la sensibilisation (7.3) et les connaissances à mettre à jour (7.1.6).</t>
  </si>
  <si>
    <t xml:space="preserve">Le plan ou programme de formation de l’équipe pédagogique et des autres personnels (pédagogie, accueil du handicap, violences sexistes et sexuelles) ; les indépendants démontrent leur démarche de formation continue.</t>
  </si>
  <si>
    <t xml:space="preserve">k-li-t.com/sensibilisation-personnel-iso-9001/</t>
  </si>
  <si>
    <t xml:space="preserve">Veille légale et réglementaire exploitée</t>
  </si>
  <si>
    <t xml:space="preserve">4.1 Comprendre l’organisme et son contexte
4.2 Comprendre les besoins et attentes des parties intéressées
8.2.2 Détermination des exigences relatives aux produits et services</t>
  </si>
  <si>
    <t xml:space="preserve">Les enjeux externes, dont juridiques, et les exigences des parties intéressées sont surveillés et revus (4.1, 4.2), et les exigences légales déterminées (8.2.2).</t>
  </si>
  <si>
    <t xml:space="preserve">Une veille sur le champ de la formation professionnelle, sa diffusion au personnel et son exploitation ; le document de travail mentionne en outre la vérification du dépôt formel des comptes (non-respect : non-conformité majeure).</t>
  </si>
  <si>
    <t xml:space="preserve">k-li-t.com/enjeux-internes-externes-iso-9001/</t>
  </si>
  <si>
    <t xml:space="preserve">Veille sur les compétences, métiers et emplois exploitée</t>
  </si>
  <si>
    <t xml:space="preserve">4.1 Comprendre l’organisme et son contexte
7.1.6 Connaissances organisationnelles</t>
  </si>
  <si>
    <t xml:space="preserve">Une surveillance du contexte externe (technologique, concurrentiel, social, économique) et des connaissances à actualiser.</t>
  </si>
  <si>
    <t xml:space="preserve">Une veille propre aux compétences, métiers et emplois des secteurs d’intervention, diffusée à l’équipe et dont l’effet sur les prestations est démontré.</t>
  </si>
  <si>
    <t xml:space="preserve">Veille sur les innovations pédagogiques et technologiques exploitée</t>
  </si>
  <si>
    <t xml:space="preserve">4.1 Comprendre l’organisme et son contexte
7.1.6 Connaissances organisationnelles
10.1 Amélioration continue</t>
  </si>
  <si>
    <t xml:space="preserve">Le contexte technologique surveillé (4.1), des connaissances à actualiser (7.1.6) et l’innovation citée en note de 10.1.</t>
  </si>
  <si>
    <t xml:space="preserve">Une veille sur les innovations pédagogiques et technologiques avec analyse d’opportunité et de faisabilité et évolution des modalités ou outils pédagogiques.</t>
  </si>
  <si>
    <t xml:space="preserve">Expertises, outils et réseaux pour les publics en situation de handicap</t>
  </si>
  <si>
    <t xml:space="preserve">4.2 Comprendre les besoins et attentes des parties intéressées
7.1.1 Ressources : généralités</t>
  </si>
  <si>
    <t xml:space="preserve">Des parties intéressées pertinentes et leurs exigences identifiées (4.2) et des ressources externes envisagées (7.1.1).</t>
  </si>
  <si>
    <t xml:space="preserve">Le référent handicap, la liste des partenaires du territoire (Agefiph, Fiphfp, Cap emploi, MDPH), le recours à la Ressource Handicap Formation, la participation à leurs instances et les compétences actualisées du référent.</t>
  </si>
  <si>
    <t xml:space="preserve">k-li-t.com/parties-interessees-iso-9001/</t>
  </si>
  <si>
    <t xml:space="preserve">Sous-traitance et portage salarial : conformité au référentiel et traçabilité dans les contrats</t>
  </si>
  <si>
    <t xml:space="preserve">8.4.1 Maîtrise des prestataires externes : généralités
8.4.2 Type et étendue de la maîtrise
8.4.3 Informations à l’attention des prestataires externes</t>
  </si>
  <si>
    <t xml:space="preserve">Des critères d’évaluation, de sélection, de surveillance et de réévaluation des prestataires externes, une maîtrise définie et des exigences communiquées, avec informations documentées (8.4).</t>
  </si>
  <si>
    <t xml:space="preserve">La conformité du sous-traitant ou du salarié porté au référentiel Qualiopi et sa traçabilité dans le contrat, qui formalise les missions (contenu et sanction, moyens, conditions de réalisation et de suivi, durée, période, montant) ; en cas d’habilitation, les éléments attestant que le sous-traitant respecte ses conditions.</t>
  </si>
  <si>
    <t xml:space="preserve">k-li-t.com/evaluation-fournisseurs-iso-9001/</t>
  </si>
  <si>
    <t xml:space="preserve">Formation en situation de travail : réseau de partenaires socio-économiques</t>
  </si>
  <si>
    <t xml:space="preserve">4.2 Comprendre les besoins et attentes des parties intéressées
7.4 Communication
8.4.1 Maîtrise des prestataires externes : généralités</t>
  </si>
  <si>
    <t xml:space="preserve">Des parties intéressées identifiées (4.2) et une communication avec les acteurs externes déterminée.</t>
  </si>
  <si>
    <t xml:space="preserve">Un réseau de partenaires socio-économiques mobilisé pour coconstruire l’ingénierie et favoriser l’accueil en entreprise (comités de pilotage, conventions de partenariat, livret d’alternance).</t>
  </si>
  <si>
    <t xml:space="preserve">CFA : actions d’insertion professionnelle et de poursuite d’études</t>
  </si>
  <si>
    <t xml:space="preserve">10.1 Amélioration continue</t>
  </si>
  <si>
    <t xml:space="preserve">L’idée générale de répondre aux besoins et attentes futurs (10.1 b).</t>
  </si>
  <si>
    <t xml:space="preserve">Les actions qui concourent à l’insertion professionnelle ou à la poursuite d’études par l’apprentissage ou toute autre voie, et les liens locaux avec France Travail, le service public de l’orientation ou les branches. Indicateur propre à l’apprentissage.</t>
  </si>
  <si>
    <t xml:space="preserve">k-li-t.com/amelioration-continue-iso-9001/</t>
  </si>
  <si>
    <t xml:space="preserve">Appréciations des parties prenantes (bénéficiaires, financeurs le cas échéant, équipes, entreprises)</t>
  </si>
  <si>
    <t xml:space="preserve">9.1.2 Satisfaction du client
8.2.1 Communication avec les clients
4.2 Comprendre les besoins et attentes des parties intéressées
5.1.2 Orientation client</t>
  </si>
  <si>
    <t xml:space="preserve">Des méthodes pour obtenir, surveiller et revoir les informations sur la satisfaction (9.1.2, dont les enquêtes, réunions et réseaux sociaux en note), le retour d’information des clients (8.2.1) et le suivi des parties intéressées (4.2).</t>
  </si>
  <si>
    <t xml:space="preserve">Les parties prenantes imposées : bénéficiaires, financeurs le cas échéant (sollicitation au moins annuelle ou participation à leurs webinaires), équipes pédagogiques et entreprises ; les évaluations des acquis ne comptent pas comme preuve ; médiation pour un CFA.</t>
  </si>
  <si>
    <t xml:space="preserve">k-li-t.com/satisfaction-client-iso-9001/</t>
  </si>
  <si>
    <t xml:space="preserve">Traitement des difficultés, des réclamations et des aléas</t>
  </si>
  <si>
    <t xml:space="preserve">Rédactionnel</t>
  </si>
  <si>
    <t xml:space="preserve">8.2.1 Communication avec les clients
8.7 Maîtrise des éléments de sortie non conformes
10.2 Non-conformité et action corrective</t>
  </si>
  <si>
    <t xml:space="preserve">Le retour d’information des clients, réclamations comprises, et les perturbations (8.2.1), le traitement des sorties non conformes (8.7) et l’action corrective avec preuves (10.2).</t>
  </si>
  <si>
    <t xml:space="preserve">Les trois objets distingués (difficultés, réclamations, aléas), l’accusé de réception et la réponse aux réclamants, le tableau de suivi, le système de médiation.</t>
  </si>
  <si>
    <t xml:space="preserve">k-li-t.com/traitement-reclamation-client-iso-9001/</t>
  </si>
  <si>
    <t xml:space="preserve">Amélioration continue à partir des appréciations et réclamations, et analyse des risques sur la qualité des formations</t>
  </si>
  <si>
    <t xml:space="preserve">10.1 Amélioration continue
6.1.1 Déterminer les risques et les opportunités
6.1.2 Actions destinées à répondre aux risques
9.1.3 Analyse et évaluation
9.2 Audit interne
9.3 Revue de direction</t>
  </si>
  <si>
    <t xml:space="preserve">L’amélioration continue à partir de l’analyse et de la revue de direction (10.1, 9.3), les risques déterminés et traités avec évaluation de l’efficacité (6.1.1, 6.1.2), l’analyse des données (9.1.3).</t>
  </si>
  <si>
    <t xml:space="preserve">Les mesures à partir des appréciations et des réclamations et, depuis la V10, l’analyse des risques sur la qualité des formations (un CFA couvre les absences, les compétences, les partenariats et le modèle économique) ; l’audit interne (9.2) est cité parmi les preuves du critère 7.</t>
  </si>
  <si>
    <t xml:space="preserve">k-li-t.com/analyse-risques-iso-9001/</t>
  </si>
  <si>
    <t xml:space="preserve">CFA : évaluation des contenus et des enseignements par les apprenants, distincte de la satisfaction générale</t>
  </si>
  <si>
    <t xml:space="preserve">Nouveau</t>
  </si>
  <si>
    <t xml:space="preserve">9.1.2 Satisfaction du client
9.1.3 Analyse et évaluation
10.1 Amélioration continue</t>
  </si>
  <si>
    <t xml:space="preserve">La boucle satisfaction, analyse, amélioration et la mesure de l’efficacité des actions (9.1.2, 9.1.3, 10.1).</t>
  </si>
  <si>
    <t xml:space="preserve">Un dispositif d’évaluation des contenus et des enseignements par les apprenants, distinct du recueil général de satisfaction, dont les résultats sont partagés avec les équipes pédagogiques et donnent lieu à une démarche d’amélioration dont l’efficacité est mesurée périodiquement. Indicateur nouveau, propre à l’apprentissage.</t>
  </si>
  <si>
    <t xml:space="preserve">K-li-T · Modèle Qualiopi V10 · Correspondance ISO 9001:2026 et Qualiopi : vue par paragraphe ISO</t>
  </si>
  <si>
    <t xml:space="preserve">Vue inverse : ce que chaque paragraphe ISO peut apporter à Qualiopi</t>
  </si>
  <si>
    <t xml:space="preserve">Pour un organisme qui a déjà un système ISO 9001:2026, partez de vos enregistrements : voyez quels indicateurs Qualiopi ils peuvent nourrir. Correspondance indicative, les deux référentiels sont distincts.</t>
  </si>
  <si>
    <t xml:space="preserve">Paragraphe ISO</t>
  </si>
  <si>
    <t xml:space="preserve">Intitulé</t>
  </si>
  <si>
    <t xml:space="preserve">Indicateurs Qualiopi qui s’en rapprochent</t>
  </si>
  <si>
    <t xml:space="preserve">Nombre d’indicateurs</t>
  </si>
  <si>
    <t xml:space="preserve">Enregistrement ISO réutilisable en preuve (repère K-li-T)</t>
  </si>
  <si>
    <t xml:space="preserve">4.1</t>
  </si>
  <si>
    <t xml:space="preserve">Comprendre l’organisme et son contexte</t>
  </si>
  <si>
    <t xml:space="preserve">23, 24, 25</t>
  </si>
  <si>
    <t xml:space="preserve">Analyse de contexte, planning de veille</t>
  </si>
  <si>
    <t xml:space="preserve">4.2</t>
  </si>
  <si>
    <t xml:space="preserve">Comprendre les besoins et attentes des parties intéressées</t>
  </si>
  <si>
    <t xml:space="preserve">4, 23, 26, 28, 30</t>
  </si>
  <si>
    <t xml:space="preserve">Tableau des parties intéressées</t>
  </si>
  <si>
    <t xml:space="preserve">5.1.1</t>
  </si>
  <si>
    <t xml:space="preserve">Leadership et engagement : généralités</t>
  </si>
  <si>
    <t xml:space="preserve">12</t>
  </si>
  <si>
    <t xml:space="preserve">Compte rendu de revue de direction, charte éthique</t>
  </si>
  <si>
    <t xml:space="preserve">Aucun article associé</t>
  </si>
  <si>
    <t xml:space="preserve">5.1.2</t>
  </si>
  <si>
    <t xml:space="preserve">Orientation client</t>
  </si>
  <si>
    <t xml:space="preserve">30</t>
  </si>
  <si>
    <t xml:space="preserve">Suivi de la satisfaction</t>
  </si>
  <si>
    <t xml:space="preserve">5.3</t>
  </si>
  <si>
    <t xml:space="preserve">Rôles, responsabilités et autorités au sein de l’organisme</t>
  </si>
  <si>
    <t xml:space="preserve">18, 20</t>
  </si>
  <si>
    <t xml:space="preserve">Organigramme, fiches de fonction</t>
  </si>
  <si>
    <t xml:space="preserve">6.1.1</t>
  </si>
  <si>
    <t xml:space="preserve">Déterminer les risques et les opportunités</t>
  </si>
  <si>
    <t xml:space="preserve">32</t>
  </si>
  <si>
    <t xml:space="preserve">Registre des risques et opportunités</t>
  </si>
  <si>
    <t xml:space="preserve">6.1.2</t>
  </si>
  <si>
    <t xml:space="preserve">Actions destinées à répondre aux risques</t>
  </si>
  <si>
    <t xml:space="preserve">Tableau des risques avec suivi d’efficacité</t>
  </si>
  <si>
    <t xml:space="preserve">6.2.1</t>
  </si>
  <si>
    <t xml:space="preserve">Objectifs qualité</t>
  </si>
  <si>
    <t xml:space="preserve">2</t>
  </si>
  <si>
    <t xml:space="preserve">Plan d’objectifs qualité</t>
  </si>
  <si>
    <t xml:space="preserve">7.1.1</t>
  </si>
  <si>
    <t xml:space="preserve">Ressources : généralités</t>
  </si>
  <si>
    <t xml:space="preserve">17, 26</t>
  </si>
  <si>
    <t xml:space="preserve">Revue des ressources</t>
  </si>
  <si>
    <t xml:space="preserve">7.1.2</t>
  </si>
  <si>
    <t xml:space="preserve">Ressources humaines</t>
  </si>
  <si>
    <t xml:space="preserve">17, 21</t>
  </si>
  <si>
    <t xml:space="preserve">Plan des effectifs</t>
  </si>
  <si>
    <t xml:space="preserve">7.1.3</t>
  </si>
  <si>
    <t xml:space="preserve">Infrastructure</t>
  </si>
  <si>
    <t xml:space="preserve">10, 17, 19</t>
  </si>
  <si>
    <t xml:space="preserve">Inventaire des locaux et outils</t>
  </si>
  <si>
    <t xml:space="preserve">7.1.4</t>
  </si>
  <si>
    <t xml:space="preserve">Environnement pour la mise en œuvre des processus</t>
  </si>
  <si>
    <t xml:space="preserve">10, 12, 14, 17</t>
  </si>
  <si>
    <t xml:space="preserve">Évaluation de l’environnement de travail</t>
  </si>
  <si>
    <t xml:space="preserve">7.1.6</t>
  </si>
  <si>
    <t xml:space="preserve">Connaissances organisationnelles</t>
  </si>
  <si>
    <t xml:space="preserve">19, 22, 24, 25</t>
  </si>
  <si>
    <t xml:space="preserve">Carte des connaissances, veille</t>
  </si>
  <si>
    <t xml:space="preserve">7.2</t>
  </si>
  <si>
    <t xml:space="preserve">Compétences</t>
  </si>
  <si>
    <t xml:space="preserve">21, 22</t>
  </si>
  <si>
    <t xml:space="preserve">Matrice de compétences, plan de formation</t>
  </si>
  <si>
    <t xml:space="preserve">7.3</t>
  </si>
  <si>
    <t xml:space="preserve">Sensibilisation</t>
  </si>
  <si>
    <t xml:space="preserve">12, 22</t>
  </si>
  <si>
    <t xml:space="preserve">Registre des sensibilisations</t>
  </si>
  <si>
    <t xml:space="preserve">7.4</t>
  </si>
  <si>
    <t xml:space="preserve">Communication</t>
  </si>
  <si>
    <t xml:space="preserve">1, 9, 13, 15, 18, 28</t>
  </si>
  <si>
    <t xml:space="preserve">Matrice de communication</t>
  </si>
  <si>
    <t xml:space="preserve">7.5</t>
  </si>
  <si>
    <t xml:space="preserve">Informations documentées</t>
  </si>
  <si>
    <t xml:space="preserve">Tous (les preuves sont des informations documentées)</t>
  </si>
  <si>
    <t xml:space="preserve">Liste des documents maîtrisés</t>
  </si>
  <si>
    <t xml:space="preserve">8.1</t>
  </si>
  <si>
    <t xml:space="preserve">Planification et maîtrise opérationnelles</t>
  </si>
  <si>
    <t xml:space="preserve">5, 6, 10</t>
  </si>
  <si>
    <t xml:space="preserve">Fiches processus, critères d’acceptation</t>
  </si>
  <si>
    <t xml:space="preserve">8.2.1</t>
  </si>
  <si>
    <t xml:space="preserve">Communication avec les clients</t>
  </si>
  <si>
    <t xml:space="preserve">1, 3, 9, 15, 30, 31</t>
  </si>
  <si>
    <t xml:space="preserve">Informations clients, registre des retours</t>
  </si>
  <si>
    <t xml:space="preserve">8.2.2</t>
  </si>
  <si>
    <t xml:space="preserve">Détermination des exigences relatives aux produits et services</t>
  </si>
  <si>
    <t xml:space="preserve">1, 4, 7, 8, 16, 23</t>
  </si>
  <si>
    <t xml:space="preserve">Exigences définies par prestation</t>
  </si>
  <si>
    <t xml:space="preserve">8.2.3</t>
  </si>
  <si>
    <t xml:space="preserve">Revue des exigences relatives aux produits et services</t>
  </si>
  <si>
    <t xml:space="preserve">4, 8</t>
  </si>
  <si>
    <t xml:space="preserve">Fiche de revue de contrat</t>
  </si>
  <si>
    <t xml:space="preserve">8.3</t>
  </si>
  <si>
    <t xml:space="preserve">Conception et développement de produits et services</t>
  </si>
  <si>
    <t xml:space="preserve">5, 6, 7</t>
  </si>
  <si>
    <t xml:space="preserve">Plan de conception, revues et validations</t>
  </si>
  <si>
    <t xml:space="preserve">8.4.1</t>
  </si>
  <si>
    <t xml:space="preserve">Maîtrise des prestataires externes : généralités</t>
  </si>
  <si>
    <t xml:space="preserve">7, 13, 18, 27, 28</t>
  </si>
  <si>
    <t xml:space="preserve">Grille d’évaluation des prestataires</t>
  </si>
  <si>
    <t xml:space="preserve">8.4.2</t>
  </si>
  <si>
    <t xml:space="preserve">Type et étendue de la maîtrise</t>
  </si>
  <si>
    <t xml:space="preserve">27</t>
  </si>
  <si>
    <t xml:space="preserve">Plan de maîtrise des prestataires</t>
  </si>
  <si>
    <t xml:space="preserve">8.4.3</t>
  </si>
  <si>
    <t xml:space="preserve">Informations à l’attention des prestataires externes</t>
  </si>
  <si>
    <t xml:space="preserve">21, 27</t>
  </si>
  <si>
    <t xml:space="preserve">Cahier des charges transmis</t>
  </si>
  <si>
    <t xml:space="preserve">8.5.1</t>
  </si>
  <si>
    <t xml:space="preserve">Maîtrise de la production et de la prestation de service</t>
  </si>
  <si>
    <t xml:space="preserve">9, 10, 11, 19</t>
  </si>
  <si>
    <t xml:space="preserve">Fiches processus, plannings, feuilles d’émargement</t>
  </si>
  <si>
    <t xml:space="preserve">8.6</t>
  </si>
  <si>
    <t xml:space="preserve">Libération des produits et services</t>
  </si>
  <si>
    <t xml:space="preserve">11, 16</t>
  </si>
  <si>
    <t xml:space="preserve">Preuves de libération, résultats d’évaluation</t>
  </si>
  <si>
    <t xml:space="preserve">8.7</t>
  </si>
  <si>
    <t xml:space="preserve">Maîtrise des éléments de sortie non conformes</t>
  </si>
  <si>
    <t xml:space="preserve">31</t>
  </si>
  <si>
    <t xml:space="preserve">Fiches de non-conformité</t>
  </si>
  <si>
    <t xml:space="preserve">9.1.1</t>
  </si>
  <si>
    <t xml:space="preserve">Surveillance, mesure, analyse et évaluation : généralités</t>
  </si>
  <si>
    <t xml:space="preserve">2, 3, 11</t>
  </si>
  <si>
    <t xml:space="preserve">Tableau de bord des indicateurs</t>
  </si>
  <si>
    <t xml:space="preserve">9.1.2</t>
  </si>
  <si>
    <t xml:space="preserve">Satisfaction du client</t>
  </si>
  <si>
    <t xml:space="preserve">30, 33</t>
  </si>
  <si>
    <t xml:space="preserve">Enquêtes de satisfaction</t>
  </si>
  <si>
    <t xml:space="preserve">9.1.3</t>
  </si>
  <si>
    <t xml:space="preserve">Analyse et évaluation</t>
  </si>
  <si>
    <t xml:space="preserve">2, 32, 33</t>
  </si>
  <si>
    <t xml:space="preserve">Analyse des données</t>
  </si>
  <si>
    <t xml:space="preserve">9.2</t>
  </si>
  <si>
    <t xml:space="preserve">Audit interne</t>
  </si>
  <si>
    <t xml:space="preserve">Programme et rapports d’audit interne</t>
  </si>
  <si>
    <t xml:space="preserve">k-li-t.com/realiser-audit-interne-iso-9001/</t>
  </si>
  <si>
    <t xml:space="preserve">9.3</t>
  </si>
  <si>
    <t xml:space="preserve">Revue de direction</t>
  </si>
  <si>
    <t xml:space="preserve">20, 32</t>
  </si>
  <si>
    <t xml:space="preserve">Dossier et compte rendu de revue de direction</t>
  </si>
  <si>
    <t xml:space="preserve">k-li-t.com/revue-de-direction-iso-9001-2026/</t>
  </si>
  <si>
    <t xml:space="preserve">10.1</t>
  </si>
  <si>
    <t xml:space="preserve">Amélioration continue</t>
  </si>
  <si>
    <t xml:space="preserve">25, 29, 32, 33</t>
  </si>
  <si>
    <t xml:space="preserve">Registre des améliorations</t>
  </si>
  <si>
    <t xml:space="preserve">10.2</t>
  </si>
  <si>
    <t xml:space="preserve">Non-conformité et action corrective</t>
  </si>
  <si>
    <t xml:space="preserve">Fiches d’action corrective</t>
  </si>
  <si>
    <t xml:space="preserve">k-li-t.com/action-corrective-iso-9001/</t>
  </si>
  <si>
    <t xml:space="preserve">ISO 9001:2026 contient des exigences sans indicateur Qualiopi dédié : domaine d’application (4.3), système et processus (4.4), politique qualité (5.2), planification des changements (6.3), ressources de surveillance et de mesure (7.1.5), identification et traçabilité (8.5.2), biens des clients (8.5.3), préservation (8.5.4), activités après livraison (8.5.5), maîtrise des modifications (8.5.6). Elles restent utiles à votre système, mais le référentiel Qualiopi ne les demande pas en tant que telles.</t>
  </si>
  <si>
    <t xml:space="preserve">K-li-T · Modèle Qualiopi V10 · Suivi de la passerelle ISO 9001 vers Qualiopi</t>
  </si>
  <si>
    <t xml:space="preserve">Suivi : ce que mon système ISO couvre déjà et ce qu’il reste à produire</t>
  </si>
  <si>
    <t xml:space="preserve">Choisissez votre profil, puis indiquez pour chaque indicateur applicable si votre système ISO 9001 en couvre déjà l’essentiel. Les cellules vertes se calculent.</t>
  </si>
  <si>
    <t xml:space="preserve">Mon profil (catégorie d’actions principale)</t>
  </si>
  <si>
    <t xml:space="preserve">Date de référence</t>
  </si>
  <si>
    <t xml:space="preserve">Applicable à mon profil</t>
  </si>
  <si>
    <t xml:space="preserve">Paragraphes ISO proches</t>
  </si>
  <si>
    <t xml:space="preserve">Mon système ISO couvre déjà ?</t>
  </si>
  <si>
    <t xml:space="preserve">Preuve ISO réutilisable (document ou enregistrement)</t>
  </si>
  <si>
    <t xml:space="preserve">Reste à produire pour Qualiopi</t>
  </si>
  <si>
    <t xml:space="preserve">Responsable</t>
  </si>
  <si>
    <t xml:space="preserve">Échéance</t>
  </si>
  <si>
    <t xml:space="preserve">Statut</t>
  </si>
  <si>
    <t xml:space="preserve">Retard</t>
  </si>
  <si>
    <t xml:space="preserve">8.2.1 ; 8.2.2 ; 7.4</t>
  </si>
  <si>
    <t xml:space="preserve">9.1.1 ; 9.1.3 ; 6.2.1</t>
  </si>
  <si>
    <t xml:space="preserve">9.1.1 ; 8.2.1</t>
  </si>
  <si>
    <t xml:space="preserve">8.2.2 ; 8.2.3 ; 4.2</t>
  </si>
  <si>
    <t xml:space="preserve">8.1 ; 8.3</t>
  </si>
  <si>
    <t xml:space="preserve">8.3 ; 8.1</t>
  </si>
  <si>
    <t xml:space="preserve">8.2.2 ; 8.3 ; 8.4.1</t>
  </si>
  <si>
    <t xml:space="preserve">8.2.3 ; 8.2.2</t>
  </si>
  <si>
    <t xml:space="preserve">8.2.1 ; 7.4 ; 8.5.1</t>
  </si>
  <si>
    <t xml:space="preserve">8.5.1 ; 8.1 ; 7.1.3 ; 7.1.4</t>
  </si>
  <si>
    <t xml:space="preserve">8.6 ; 8.5.1 ; 9.1.1</t>
  </si>
  <si>
    <t xml:space="preserve">7.1.4 ; 7.3 ; 5.1.1</t>
  </si>
  <si>
    <t xml:space="preserve">7.4 ; 8.4.1</t>
  </si>
  <si>
    <t xml:space="preserve">8.2.1 ; 7.4</t>
  </si>
  <si>
    <t xml:space="preserve">8.6 ; 8.2.2</t>
  </si>
  <si>
    <t xml:space="preserve">7.1.1 ; 7.1.2 ; 7.1.3 ; 7.1.4</t>
  </si>
  <si>
    <t xml:space="preserve">5.3 ; 7.4 ; 8.4.1</t>
  </si>
  <si>
    <t xml:space="preserve">7.1.3 ; 7.1.6 ; 8.5.1</t>
  </si>
  <si>
    <t xml:space="preserve">5.3 ; 9.3</t>
  </si>
  <si>
    <t xml:space="preserve">7.2 ; 8.4.3 ; 7.1.2</t>
  </si>
  <si>
    <t xml:space="preserve">7.2 ; 7.3 ; 7.1.6</t>
  </si>
  <si>
    <t xml:space="preserve">4.1 ; 4.2 ; 8.2.2</t>
  </si>
  <si>
    <t xml:space="preserve">4.1 ; 7.1.6</t>
  </si>
  <si>
    <t xml:space="preserve">4.1 ; 7.1.6 ; 10.1</t>
  </si>
  <si>
    <t xml:space="preserve">4.2 ; 7.1.1</t>
  </si>
  <si>
    <t xml:space="preserve">8.4.1 ; 8.4.2 ; 8.4.3</t>
  </si>
  <si>
    <t xml:space="preserve">4.2 ; 7.4 ; 8.4.1</t>
  </si>
  <si>
    <t xml:space="preserve">9.1.2 ; 8.2.1 ; 4.2 ; 5.1.2</t>
  </si>
  <si>
    <t xml:space="preserve">8.2.1 ; 8.7 ; 10.2</t>
  </si>
  <si>
    <t xml:space="preserve">10.1 ; 6.1.1 ; 6.1.2 ; 9.1.3 ; 9.2 ; 9.3</t>
  </si>
  <si>
    <t xml:space="preserve">9.1.2 ; 9.1.3 ; 10.1</t>
  </si>
  <si>
    <t xml:space="preserve">K-li-T · Modèle Qualiopi V10 · Synthèse de la passerelle ISO 9001 vers Qualiopi</t>
  </si>
  <si>
    <t xml:space="preserve">Synthèse par critère</t>
  </si>
  <si>
    <t xml:space="preserve">Calculée à partir de l’onglet « Suivi » : seuls les indicateurs applicables à votre profil sont comptés.</t>
  </si>
  <si>
    <t xml:space="preserve">Indicateurs applicables</t>
  </si>
  <si>
    <t xml:space="preserve">ISO couvre : oui</t>
  </si>
  <si>
    <t xml:space="preserve">Partiellement</t>
  </si>
  <si>
    <t xml:space="preserve">Pas de système ISO</t>
  </si>
  <si>
    <t xml:space="preserve">Non renseigné</t>
  </si>
  <si>
    <t xml:space="preserve">Actions faites</t>
  </si>
  <si>
    <t xml:space="preserve">Actions en retard</t>
  </si>
  <si>
    <t xml:space="preserve">Part « oui »</t>
  </si>
  <si>
    <t xml:space="preserve">Information du public et résultats</t>
  </si>
  <si>
    <t xml:space="preserve">Objectifs et conception des prestations</t>
  </si>
  <si>
    <t xml:space="preserve">Adaptation, accueil, accompagnement, évaluation</t>
  </si>
  <si>
    <t xml:space="preserve">Moyens pédagogiques, techniques et d’encadrement</t>
  </si>
  <si>
    <t xml:space="preserve">Compétences des personnels</t>
  </si>
  <si>
    <t xml:space="preserve">Environnement professionnel</t>
  </si>
  <si>
    <t xml:space="preserve">Appréciations et réclamations</t>
  </si>
  <si>
    <t xml:space="preserve">Total</t>
  </si>
  <si>
    <t xml:space="preserve">Lecture : « ISO couvre : oui » signifie que votre système ISO produit déjà l’essentiel de la preuve attendue, pas que l’indicateur est validé : l’auditeur Qualiopi apprécie la mise en œuvre sur votre échantillon. Un indicateur « Non renseigné » est à qualifier avant toute conclusion.</t>
  </si>
  <si>
    <t xml:space="preserve">K-li-T · Listes déroulantes (modifiables)</t>
  </si>
  <si>
    <t xml:space="preserve">Ces listes alimentent les menus déroulants des autres onglets. Vous pouvez en modifier le contenu.</t>
  </si>
  <si>
    <t xml:space="preserve">Profil</t>
  </si>
  <si>
    <t xml:space="preserve">Couverture</t>
  </si>
  <si>
    <t xml:space="preserve">AF : actions de formation</t>
  </si>
  <si>
    <t xml:space="preserve">À faire</t>
  </si>
  <si>
    <t xml:space="preserve">BC : bilan de compétences</t>
  </si>
  <si>
    <t xml:space="preserve">En cours</t>
  </si>
  <si>
    <t xml:space="preserve">VAE : validation des acquis de l’expérience</t>
  </si>
  <si>
    <t xml:space="preserve">Fait</t>
  </si>
  <si>
    <t xml:space="preserve">CFA : apprentissage</t>
  </si>
  <si>
    <t xml:space="preserve">Sans objet</t>
  </si>
</sst>
</file>

<file path=xl/styles.xml><?xml version="1.0" encoding="utf-8"?>
<styleSheet xmlns="http://schemas.openxmlformats.org/spreadsheetml/2006/main">
  <numFmts count="4">
    <numFmt numFmtId="164" formatCode="General"/>
    <numFmt numFmtId="165" formatCode="General"/>
    <numFmt numFmtId="166" formatCode="dd/mm/yyyy"/>
    <numFmt numFmtId="167" formatCode="0%"/>
  </numFmts>
  <fonts count="17">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b val="true"/>
      <i val="true"/>
      <sz val="10"/>
      <color rgb="FFB83E24"/>
      <name val="Arial"/>
      <family val="0"/>
      <charset val="1"/>
    </font>
    <font>
      <b val="true"/>
      <sz val="9"/>
      <color rgb="FFFFFFFF"/>
      <name val="Arial"/>
      <family val="0"/>
      <charset val="1"/>
    </font>
    <font>
      <sz val="9"/>
      <color rgb="FF1A1816"/>
      <name val="Arial"/>
      <family val="0"/>
      <charset val="1"/>
    </font>
    <font>
      <sz val="9"/>
      <color rgb="FF1F5FA8"/>
      <name val="Arial"/>
      <family val="0"/>
      <charset val="1"/>
    </font>
    <font>
      <i val="true"/>
      <sz val="10"/>
      <color rgb="FF5F5850"/>
      <name val="Arial"/>
      <family val="0"/>
      <charset val="1"/>
    </font>
    <font>
      <b val="true"/>
      <sz val="10"/>
      <color rgb="FF1A1816"/>
      <name val="Arial"/>
      <family val="0"/>
      <charset val="1"/>
    </font>
    <font>
      <b val="true"/>
      <sz val="18"/>
      <color rgb="FF000000"/>
      <name val="Calibri"/>
      <family val="2"/>
    </font>
    <font>
      <sz val="10"/>
      <color rgb="FF000000"/>
      <name val="Calibri"/>
      <family val="2"/>
    </font>
  </fonts>
  <fills count="7">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F1EEE8"/>
      </patternFill>
    </fill>
    <fill>
      <patternFill patternType="solid">
        <fgColor rgb="FFFBFAF7"/>
        <bgColor rgb="FFFFFFFF"/>
      </patternFill>
    </fill>
    <fill>
      <patternFill patternType="solid">
        <fgColor rgb="FF1D9E75"/>
        <bgColor rgb="FF008080"/>
      </patternFill>
    </fill>
  </fills>
  <borders count="3">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8" fillId="5" borderId="2" xfId="0" applyFont="true" applyBorder="true" applyAlignment="true" applyProtection="false">
      <alignment horizontal="left" vertical="top" textRotation="0" wrapText="true" indent="0" shrinkToFit="false"/>
      <protection locked="true" hidden="false"/>
    </xf>
    <xf numFmtId="164" fontId="10" fillId="2" borderId="2" xfId="0" applyFont="true" applyBorder="true" applyAlignment="true" applyProtection="false">
      <alignment horizontal="center" vertical="center"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4" fontId="11" fillId="5" borderId="2" xfId="0" applyFont="true" applyBorder="true" applyAlignment="true" applyProtection="false">
      <alignment horizontal="left" vertical="top" textRotation="0" wrapText="true" indent="0" shrinkToFit="false"/>
      <protection locked="true" hidden="false"/>
    </xf>
    <xf numFmtId="164" fontId="6" fillId="3" borderId="2" xfId="0" applyFont="true" applyBorder="true" applyAlignment="true" applyProtection="false">
      <alignment horizontal="center" vertical="top" textRotation="0" wrapText="true" indent="0" shrinkToFit="false"/>
      <protection locked="true" hidden="false"/>
    </xf>
    <xf numFmtId="164" fontId="12" fillId="5" borderId="2" xfId="0" applyFont="true" applyBorder="true" applyAlignment="true" applyProtection="false">
      <alignment horizontal="left"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6" fillId="5" borderId="2" xfId="0" applyFont="true" applyBorder="true" applyAlignment="true" applyProtection="false">
      <alignment horizontal="left" vertical="top" textRotation="0" wrapText="true" indent="0" shrinkToFit="false"/>
      <protection locked="true" hidden="false"/>
    </xf>
    <xf numFmtId="165" fontId="6" fillId="4" borderId="2" xfId="0" applyFont="true" applyBorder="true" applyAlignment="true" applyProtection="false">
      <alignment horizontal="center" vertical="top" textRotation="0" wrapText="true" indent="0" shrinkToFit="false"/>
      <protection locked="true" hidden="false"/>
    </xf>
    <xf numFmtId="164" fontId="14" fillId="5" borderId="2" xfId="0" applyFont="true" applyBorder="true" applyAlignment="true" applyProtection="false">
      <alignment horizontal="left"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6" fontId="6" fillId="4"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center" vertical="top" textRotation="0" wrapText="true" indent="0" shrinkToFit="false"/>
      <protection locked="true" hidden="false"/>
    </xf>
    <xf numFmtId="166" fontId="6" fillId="3" borderId="2" xfId="0" applyFont="true" applyBorder="true" applyAlignment="true" applyProtection="false">
      <alignment horizontal="center" vertical="top" textRotation="0" wrapText="true" indent="0" shrinkToFit="false"/>
      <protection locked="true" hidden="false"/>
    </xf>
    <xf numFmtId="167" fontId="6" fillId="4" borderId="2" xfId="0" applyFont="true" applyBorder="true" applyAlignment="true" applyProtection="false">
      <alignment horizontal="center" vertical="top" textRotation="0" wrapText="true" indent="0" shrinkToFit="false"/>
      <protection locked="true" hidden="false"/>
    </xf>
    <xf numFmtId="164" fontId="4" fillId="6" borderId="2" xfId="0" applyFont="true" applyBorder="true" applyAlignment="true" applyProtection="false">
      <alignment horizontal="left" vertical="top" textRotation="0" wrapText="true" indent="0" shrinkToFit="false"/>
      <protection locked="true" hidden="false"/>
    </xf>
    <xf numFmtId="165" fontId="14" fillId="4" borderId="2" xfId="0" applyFont="true" applyBorder="true" applyAlignment="true" applyProtection="false">
      <alignment horizontal="center" vertical="top" textRotation="0" wrapText="true" indent="0" shrinkToFit="false"/>
      <protection locked="true" hidden="false"/>
    </xf>
    <xf numFmtId="167" fontId="14" fillId="4"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1">
    <dxf>
      <fill>
        <patternFill patternType="solid">
          <fgColor rgb="FFE8593C"/>
          <bgColor rgb="FF000000"/>
        </patternFill>
      </fill>
    </dxf>
    <dxf>
      <fill>
        <patternFill patternType="solid">
          <fgColor rgb="FFFBFAF7"/>
          <bgColor rgb="FF000000"/>
        </patternFill>
      </fill>
    </dxf>
    <dxf>
      <fill>
        <patternFill patternType="solid">
          <fgColor rgb="FF1A1816"/>
          <bgColor rgb="FF000000"/>
        </patternFill>
      </fill>
    </dxf>
    <dxf>
      <fill>
        <patternFill patternType="solid">
          <fgColor rgb="FFFFFFFF"/>
          <bgColor rgb="FF000000"/>
        </patternFill>
      </fill>
    </dxf>
    <dxf>
      <fill>
        <patternFill patternType="solid">
          <fgColor rgb="FFFBE6DF"/>
          <bgColor rgb="FF000000"/>
        </patternFill>
      </fill>
    </dxf>
    <dxf>
      <fill>
        <patternFill patternType="solid">
          <fgColor rgb="FFFDEFC8"/>
          <bgColor rgb="FF000000"/>
        </patternFill>
      </fill>
    </dxf>
    <dxf>
      <fill>
        <patternFill patternType="solid">
          <fgColor rgb="FFB83E24"/>
          <bgColor rgb="FF000000"/>
        </patternFill>
      </fill>
    </dxf>
    <dxf>
      <fill>
        <patternFill patternType="solid">
          <fgColor rgb="FFF1EEE8"/>
          <bgColor rgb="FF000000"/>
        </patternFill>
      </fill>
    </dxf>
    <dxf>
      <fill>
        <patternFill patternType="solid">
          <fgColor rgb="FFA39D93"/>
          <bgColor rgb="FF000000"/>
        </patternFill>
      </fill>
    </dxf>
    <dxf>
      <fill>
        <patternFill patternType="solid">
          <fgColor rgb="FFDCF1E9"/>
          <bgColor rgb="FF000000"/>
        </patternFill>
      </fill>
    </dxf>
    <dxf>
      <fill>
        <patternFill patternType="solid">
          <fgColor rgb="FF137252"/>
          <bgColor rgb="FF000000"/>
        </patternFill>
      </fill>
    </dxf>
    <dxf>
      <fill>
        <patternFill patternType="solid">
          <fgColor rgb="FF5F5850"/>
          <bgColor rgb="FF000000"/>
        </patternFill>
      </fill>
    </dxf>
    <dxf>
      <fill>
        <patternFill patternType="solid">
          <fgColor rgb="FF1F5FA8"/>
          <bgColor rgb="FF000000"/>
        </patternFill>
      </fill>
    </dxf>
    <dxf>
      <font>
        <name val="Arial"/>
        <charset val="1"/>
        <family val="0"/>
        <b val="1"/>
        <color rgb="FFB83E24"/>
      </font>
      <fill>
        <patternFill>
          <bgColor rgb="FFFBE6DF"/>
        </patternFill>
      </fill>
    </dxf>
    <dxf>
      <font>
        <name val="Arial"/>
        <charset val="1"/>
        <family val="0"/>
        <b val="1"/>
        <color rgb="FFB83E24"/>
      </font>
      <fill>
        <patternFill>
          <bgColor rgb="FFFDEFC8"/>
        </patternFill>
      </fill>
    </dxf>
    <dxf>
      <font>
        <name val="Arial"/>
        <charset val="1"/>
        <family val="0"/>
        <b val="1"/>
        <color rgb="FF137252"/>
      </font>
      <fill>
        <patternFill>
          <bgColor rgb="FFDCF1E9"/>
        </patternFill>
      </fill>
    </dxf>
    <dxf>
      <font>
        <name val="Arial"/>
        <charset val="1"/>
        <family val="0"/>
        <color rgb="FF1A1816"/>
      </font>
      <fill>
        <patternFill>
          <bgColor rgb="FFFDEFC8"/>
        </patternFill>
      </fill>
    </dxf>
    <dxf>
      <font>
        <name val="Arial"/>
        <charset val="1"/>
        <family val="0"/>
        <color rgb="FF5F5850"/>
      </font>
      <fill>
        <patternFill>
          <bgColor rgb="FFFBFAF7"/>
        </patternFill>
      </fill>
    </dxf>
    <dxf>
      <font>
        <name val="Arial"/>
        <charset val="1"/>
        <family val="0"/>
        <color rgb="FFA39D93"/>
      </font>
      <fill>
        <patternFill>
          <bgColor rgb="FFF1EEE8"/>
        </patternFill>
      </fill>
    </dxf>
    <dxf>
      <font>
        <name val="Arial"/>
        <charset val="1"/>
        <family val="0"/>
        <color rgb="FF1A1816"/>
      </font>
      <fill>
        <patternFill>
          <bgColor rgb="FFDCF1E9"/>
        </patternFill>
      </fill>
    </dxf>
    <dxf>
      <font>
        <name val="Arial"/>
        <charset val="1"/>
        <family val="0"/>
        <color rgb="FF1A1816"/>
      </font>
      <fill>
        <patternFill>
          <bgColor rgb="FFFBE6D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37252"/>
      <rgbColor rgb="FFD9D2C5"/>
      <rgbColor rgb="FF878787"/>
      <rgbColor rgb="FF9999FF"/>
      <rgbColor rgb="FF993366"/>
      <rgbColor rgb="FFFDEFC8"/>
      <rgbColor rgb="FFDCF1E9"/>
      <rgbColor rgb="FF660066"/>
      <rgbColor rgb="FFFF8080"/>
      <rgbColor rgb="FF1F5FA8"/>
      <rgbColor rgb="FFD9D9D9"/>
      <rgbColor rgb="FF000080"/>
      <rgbColor rgb="FFFF00FF"/>
      <rgbColor rgb="FFFFFF00"/>
      <rgbColor rgb="FF00FFFF"/>
      <rgbColor rgb="FF800080"/>
      <rgbColor rgb="FF800000"/>
      <rgbColor rgb="FF008080"/>
      <rgbColor rgb="FF0000FF"/>
      <rgbColor rgb="FF00CCFF"/>
      <rgbColor rgb="FFF1EEE8"/>
      <rgbColor rgb="FFE6E0D6"/>
      <rgbColor rgb="FFFBE6DF"/>
      <rgbColor rgb="FF99CCFF"/>
      <rgbColor rgb="FFFF99CC"/>
      <rgbColor rgb="FFCC99FF"/>
      <rgbColor rgb="FFFBFAF7"/>
      <rgbColor rgb="FF3366FF"/>
      <rgbColor rgb="FF33CCCC"/>
      <rgbColor rgb="FF99CC00"/>
      <rgbColor rgb="FFFFCC00"/>
      <rgbColor rgb="FFC98A00"/>
      <rgbColor rgb="FFE8593C"/>
      <rgbColor rgb="FF5F5850"/>
      <rgbColor rgb="FFA39D93"/>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Couverture ISO des indicateurs applicables, par critère</a:t>
            </a:r>
          </a:p>
        </c:rich>
      </c:tx>
      <c:overlay val="0"/>
      <c:spPr>
        <a:noFill/>
        <a:ln w="0">
          <a:noFill/>
        </a:ln>
      </c:spPr>
    </c:title>
    <c:autoTitleDeleted val="0"/>
    <c:plotArea>
      <c:barChart>
        <c:barDir val="bar"/>
        <c:grouping val="stacked"/>
        <c:varyColors val="0"/>
        <c:ser>
          <c:idx val="0"/>
          <c:order val="0"/>
          <c:tx>
            <c:strRef>
              <c:f>"ISO couvre : oui"</c:f>
              <c:strCache>
                <c:ptCount val="1"/>
                <c:pt idx="0">
                  <c:v>ISO couvre : oui</c:v>
                </c:pt>
              </c:strCache>
            </c:strRef>
          </c:tx>
          <c:spPr>
            <a:solidFill>
              <a:srgbClr val="1d9e75"/>
            </a:solidFill>
            <a:ln w="0">
              <a:solidFill>
                <a:srgbClr val="1d9e75"/>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Synthèse!$A$6:$A$12</c:f>
              <c:strCache>
                <c:ptCount val="7"/>
                <c:pt idx="0">
                  <c:v>1</c:v>
                </c:pt>
                <c:pt idx="1">
                  <c:v>2</c:v>
                </c:pt>
                <c:pt idx="2">
                  <c:v>3</c:v>
                </c:pt>
                <c:pt idx="3">
                  <c:v>4</c:v>
                </c:pt>
                <c:pt idx="4">
                  <c:v>5</c:v>
                </c:pt>
                <c:pt idx="5">
                  <c:v>6</c:v>
                </c:pt>
                <c:pt idx="6">
                  <c:v>7</c:v>
                </c:pt>
              </c:strCache>
            </c:strRef>
          </c:cat>
          <c:val>
            <c:numRef>
              <c:f>Synthèse!$D$6:$D$12</c:f>
              <c:numCache>
                <c:formatCode>General</c:formatCode>
                <c:ptCount val="7"/>
                <c:pt idx="0">
                  <c:v>0</c:v>
                </c:pt>
                <c:pt idx="1">
                  <c:v>0</c:v>
                </c:pt>
                <c:pt idx="2">
                  <c:v>0</c:v>
                </c:pt>
                <c:pt idx="3">
                  <c:v>0</c:v>
                </c:pt>
                <c:pt idx="4">
                  <c:v>0</c:v>
                </c:pt>
                <c:pt idx="5">
                  <c:v>0</c:v>
                </c:pt>
                <c:pt idx="6">
                  <c:v>0</c:v>
                </c:pt>
              </c:numCache>
            </c:numRef>
          </c:val>
        </c:ser>
        <c:ser>
          <c:idx val="1"/>
          <c:order val="1"/>
          <c:tx>
            <c:strRef>
              <c:f>"Partiellement"</c:f>
              <c:strCache>
                <c:ptCount val="1"/>
                <c:pt idx="0">
                  <c:v>Partiellement</c:v>
                </c:pt>
              </c:strCache>
            </c:strRef>
          </c:tx>
          <c:spPr>
            <a:solidFill>
              <a:srgbClr val="c98a00"/>
            </a:solidFill>
            <a:ln w="0">
              <a:solidFill>
                <a:srgbClr val="c98a00"/>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Synthèse!$A$6:$A$12</c:f>
              <c:strCache>
                <c:ptCount val="7"/>
                <c:pt idx="0">
                  <c:v>1</c:v>
                </c:pt>
                <c:pt idx="1">
                  <c:v>2</c:v>
                </c:pt>
                <c:pt idx="2">
                  <c:v>3</c:v>
                </c:pt>
                <c:pt idx="3">
                  <c:v>4</c:v>
                </c:pt>
                <c:pt idx="4">
                  <c:v>5</c:v>
                </c:pt>
                <c:pt idx="5">
                  <c:v>6</c:v>
                </c:pt>
                <c:pt idx="6">
                  <c:v>7</c:v>
                </c:pt>
              </c:strCache>
            </c:strRef>
          </c:cat>
          <c:val>
            <c:numRef>
              <c:f>Synthèse!$E$6:$E$12</c:f>
              <c:numCache>
                <c:formatCode>General</c:formatCode>
                <c:ptCount val="7"/>
                <c:pt idx="0">
                  <c:v>0</c:v>
                </c:pt>
                <c:pt idx="1">
                  <c:v>0</c:v>
                </c:pt>
                <c:pt idx="2">
                  <c:v>0</c:v>
                </c:pt>
                <c:pt idx="3">
                  <c:v>0</c:v>
                </c:pt>
                <c:pt idx="4">
                  <c:v>0</c:v>
                </c:pt>
                <c:pt idx="5">
                  <c:v>0</c:v>
                </c:pt>
                <c:pt idx="6">
                  <c:v>0</c:v>
                </c:pt>
              </c:numCache>
            </c:numRef>
          </c:val>
        </c:ser>
        <c:ser>
          <c:idx val="2"/>
          <c:order val="2"/>
          <c:tx>
            <c:strRef>
              <c:f>"Non"</c:f>
              <c:strCache>
                <c:ptCount val="1"/>
                <c:pt idx="0">
                  <c:v>Non</c:v>
                </c:pt>
              </c:strCache>
            </c:strRef>
          </c:tx>
          <c:spPr>
            <a:solidFill>
              <a:srgbClr val="e8593c"/>
            </a:solidFill>
            <a:ln w="0">
              <a:solidFill>
                <a:srgbClr val="e8593c"/>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Synthèse!$A$6:$A$12</c:f>
              <c:strCache>
                <c:ptCount val="7"/>
                <c:pt idx="0">
                  <c:v>1</c:v>
                </c:pt>
                <c:pt idx="1">
                  <c:v>2</c:v>
                </c:pt>
                <c:pt idx="2">
                  <c:v>3</c:v>
                </c:pt>
                <c:pt idx="3">
                  <c:v>4</c:v>
                </c:pt>
                <c:pt idx="4">
                  <c:v>5</c:v>
                </c:pt>
                <c:pt idx="5">
                  <c:v>6</c:v>
                </c:pt>
                <c:pt idx="6">
                  <c:v>7</c:v>
                </c:pt>
              </c:strCache>
            </c:strRef>
          </c:cat>
          <c:val>
            <c:numRef>
              <c:f>Synthèse!$F$6:$F$12</c:f>
              <c:numCache>
                <c:formatCode>General</c:formatCode>
                <c:ptCount val="7"/>
                <c:pt idx="0">
                  <c:v>0</c:v>
                </c:pt>
                <c:pt idx="1">
                  <c:v>0</c:v>
                </c:pt>
                <c:pt idx="2">
                  <c:v>0</c:v>
                </c:pt>
                <c:pt idx="3">
                  <c:v>0</c:v>
                </c:pt>
                <c:pt idx="4">
                  <c:v>0</c:v>
                </c:pt>
                <c:pt idx="5">
                  <c:v>0</c:v>
                </c:pt>
                <c:pt idx="6">
                  <c:v>0</c:v>
                </c:pt>
              </c:numCache>
            </c:numRef>
          </c:val>
        </c:ser>
        <c:ser>
          <c:idx val="3"/>
          <c:order val="3"/>
          <c:tx>
            <c:strRef>
              <c:f>"Pas de système ISO"</c:f>
              <c:strCache>
                <c:ptCount val="1"/>
                <c:pt idx="0">
                  <c:v>Pas de système ISO</c:v>
                </c:pt>
              </c:strCache>
            </c:strRef>
          </c:tx>
          <c:spPr>
            <a:solidFill>
              <a:srgbClr val="5f5850"/>
            </a:solidFill>
            <a:ln w="0">
              <a:solidFill>
                <a:srgbClr val="5f5850"/>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Synthèse!$A$6:$A$12</c:f>
              <c:strCache>
                <c:ptCount val="7"/>
                <c:pt idx="0">
                  <c:v>1</c:v>
                </c:pt>
                <c:pt idx="1">
                  <c:v>2</c:v>
                </c:pt>
                <c:pt idx="2">
                  <c:v>3</c:v>
                </c:pt>
                <c:pt idx="3">
                  <c:v>4</c:v>
                </c:pt>
                <c:pt idx="4">
                  <c:v>5</c:v>
                </c:pt>
                <c:pt idx="5">
                  <c:v>6</c:v>
                </c:pt>
                <c:pt idx="6">
                  <c:v>7</c:v>
                </c:pt>
              </c:strCache>
            </c:strRef>
          </c:cat>
          <c:val>
            <c:numRef>
              <c:f>Synthèse!$G$6:$G$12</c:f>
              <c:numCache>
                <c:formatCode>General</c:formatCode>
                <c:ptCount val="7"/>
                <c:pt idx="0">
                  <c:v>0</c:v>
                </c:pt>
                <c:pt idx="1">
                  <c:v>0</c:v>
                </c:pt>
                <c:pt idx="2">
                  <c:v>0</c:v>
                </c:pt>
                <c:pt idx="3">
                  <c:v>0</c:v>
                </c:pt>
                <c:pt idx="4">
                  <c:v>0</c:v>
                </c:pt>
                <c:pt idx="5">
                  <c:v>0</c:v>
                </c:pt>
                <c:pt idx="6">
                  <c:v>0</c:v>
                </c:pt>
              </c:numCache>
            </c:numRef>
          </c:val>
        </c:ser>
        <c:ser>
          <c:idx val="4"/>
          <c:order val="4"/>
          <c:tx>
            <c:strRef>
              <c:f>"Non renseigné"</c:f>
              <c:strCache>
                <c:ptCount val="1"/>
                <c:pt idx="0">
                  <c:v>Non renseigné</c:v>
                </c:pt>
              </c:strCache>
            </c:strRef>
          </c:tx>
          <c:spPr>
            <a:solidFill>
              <a:srgbClr val="d9d2c5"/>
            </a:solidFill>
            <a:ln w="0">
              <a:solidFill>
                <a:srgbClr val="d9d2c5"/>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Synthèse!$A$6:$A$12</c:f>
              <c:strCache>
                <c:ptCount val="7"/>
                <c:pt idx="0">
                  <c:v>1</c:v>
                </c:pt>
                <c:pt idx="1">
                  <c:v>2</c:v>
                </c:pt>
                <c:pt idx="2">
                  <c:v>3</c:v>
                </c:pt>
                <c:pt idx="3">
                  <c:v>4</c:v>
                </c:pt>
                <c:pt idx="4">
                  <c:v>5</c:v>
                </c:pt>
                <c:pt idx="5">
                  <c:v>6</c:v>
                </c:pt>
                <c:pt idx="6">
                  <c:v>7</c:v>
                </c:pt>
              </c:strCache>
            </c:strRef>
          </c:cat>
          <c:val>
            <c:numRef>
              <c:f>Synthèse!$H$6:$H$12</c:f>
              <c:numCache>
                <c:formatCode>General</c:formatCode>
                <c:ptCount val="7"/>
                <c:pt idx="0">
                  <c:v>0</c:v>
                </c:pt>
                <c:pt idx="1">
                  <c:v>0</c:v>
                </c:pt>
                <c:pt idx="2">
                  <c:v>0</c:v>
                </c:pt>
                <c:pt idx="3">
                  <c:v>0</c:v>
                </c:pt>
                <c:pt idx="4">
                  <c:v>0</c:v>
                </c:pt>
                <c:pt idx="5">
                  <c:v>0</c:v>
                </c:pt>
                <c:pt idx="6">
                  <c:v>0</c:v>
                </c:pt>
              </c:numCache>
            </c:numRef>
          </c:val>
        </c:ser>
        <c:gapWidth val="150"/>
        <c:overlap val="100"/>
        <c:axId val="21522078"/>
        <c:axId val="14980170"/>
      </c:barChart>
      <c:catAx>
        <c:axId val="21522078"/>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4980170"/>
        <c:crosses val="autoZero"/>
        <c:auto val="1"/>
        <c:lblAlgn val="ctr"/>
        <c:lblOffset val="100"/>
        <c:noMultiLvlLbl val="0"/>
      </c:catAx>
      <c:valAx>
        <c:axId val="14980170"/>
        <c:scaling>
          <c:orientation val="minMax"/>
        </c:scaling>
        <c:delete val="0"/>
        <c:axPos val="l"/>
        <c:majorGridlines>
          <c:spPr>
            <a:ln w="9360">
              <a:solidFill>
                <a:srgbClr val="878787"/>
              </a:solidFill>
              <a:round/>
            </a:ln>
          </c:spPr>
        </c:majorGridlines>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1522078"/>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3.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17</xdr:row>
      <xdr:rowOff>0</xdr:rowOff>
    </xdr:from>
    <xdr:to>
      <xdr:col>7</xdr:col>
      <xdr:colOff>25200</xdr:colOff>
      <xdr:row>33</xdr:row>
      <xdr:rowOff>11520</xdr:rowOff>
    </xdr:to>
    <xdr:graphicFrame>
      <xdr:nvGraphicFramePr>
        <xdr:cNvPr id="0" name="Chart 1"/>
        <xdr:cNvGraphicFramePr/>
      </xdr:nvGraphicFramePr>
      <xdr:xfrm>
        <a:off x="0" y="5048280"/>
        <a:ext cx="7919640" cy="305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hyperlink" Target="https://www.k-li-t.com/communication-iso-9001/" TargetMode="External"/><Relationship Id="rId2" Type="http://schemas.openxmlformats.org/officeDocument/2006/relationships/hyperlink" Target="https://www.k-li-t.com/indicateurs-qualite-kpi-iso-9001/" TargetMode="External"/><Relationship Id="rId3" Type="http://schemas.openxmlformats.org/officeDocument/2006/relationships/hyperlink" Target="https://www.k-li-t.com/indicateurs-qualite-kpi-iso-9001/" TargetMode="External"/><Relationship Id="rId4" Type="http://schemas.openxmlformats.org/officeDocument/2006/relationships/hyperlink" Target="https://www.k-li-t.com/revue-de-contrat-iso-9001/" TargetMode="External"/><Relationship Id="rId5" Type="http://schemas.openxmlformats.org/officeDocument/2006/relationships/hyperlink" Target="https://www.k-li-t.com/conception-developpement-iso-9001/" TargetMode="External"/><Relationship Id="rId6" Type="http://schemas.openxmlformats.org/officeDocument/2006/relationships/hyperlink" Target="https://www.k-li-t.com/conception-developpement-iso-9001/" TargetMode="External"/><Relationship Id="rId7" Type="http://schemas.openxmlformats.org/officeDocument/2006/relationships/hyperlink" Target="https://www.k-li-t.com/revue-de-contrat-iso-9001/" TargetMode="External"/><Relationship Id="rId8" Type="http://schemas.openxmlformats.org/officeDocument/2006/relationships/hyperlink" Target="https://www.k-li-t.com/revue-de-contrat-iso-9001/" TargetMode="External"/><Relationship Id="rId9" Type="http://schemas.openxmlformats.org/officeDocument/2006/relationships/hyperlink" Target="https://www.k-li-t.com/communication-iso-9001/" TargetMode="External"/><Relationship Id="rId10" Type="http://schemas.openxmlformats.org/officeDocument/2006/relationships/hyperlink" Target="https://www.k-li-t.com/maitrise-production-liberation-produits/" TargetMode="External"/><Relationship Id="rId11" Type="http://schemas.openxmlformats.org/officeDocument/2006/relationships/hyperlink" Target="https://www.k-li-t.com/maitrise-production-liberation-produits/" TargetMode="External"/><Relationship Id="rId12" Type="http://schemas.openxmlformats.org/officeDocument/2006/relationships/hyperlink" Target="https://www.k-li-t.com/environnement-travail-iso-9001-2026/" TargetMode="External"/><Relationship Id="rId13" Type="http://schemas.openxmlformats.org/officeDocument/2006/relationships/hyperlink" Target="https://www.k-li-t.com/communication-iso-9001/" TargetMode="External"/><Relationship Id="rId14" Type="http://schemas.openxmlformats.org/officeDocument/2006/relationships/hyperlink" Target="https://www.k-li-t.com/environnement-travail-iso-9001-2026/" TargetMode="External"/><Relationship Id="rId15" Type="http://schemas.openxmlformats.org/officeDocument/2006/relationships/hyperlink" Target="https://www.k-li-t.com/communication-iso-9001/" TargetMode="External"/><Relationship Id="rId16" Type="http://schemas.openxmlformats.org/officeDocument/2006/relationships/hyperlink" Target="https://www.k-li-t.com/maitrise-production-liberation-produits/" TargetMode="External"/><Relationship Id="rId17" Type="http://schemas.openxmlformats.org/officeDocument/2006/relationships/hyperlink" Target="https://www.k-li-t.com/environnement-travail-iso-9001-2026/" TargetMode="External"/><Relationship Id="rId18" Type="http://schemas.openxmlformats.org/officeDocument/2006/relationships/hyperlink" Target="https://www.k-li-t.com/roles-responsabilites-autorites-iso-9001/" TargetMode="External"/><Relationship Id="rId19" Type="http://schemas.openxmlformats.org/officeDocument/2006/relationships/hyperlink" Target="https://www.k-li-t.com/connaissances-organisationnelles-iso-9001/" TargetMode="External"/><Relationship Id="rId20" Type="http://schemas.openxmlformats.org/officeDocument/2006/relationships/hyperlink" Target="https://www.k-li-t.com/roles-responsabilites-autorites-iso-9001/" TargetMode="External"/><Relationship Id="rId21" Type="http://schemas.openxmlformats.org/officeDocument/2006/relationships/hyperlink" Target="https://www.k-li-t.com/matrice-competences-iso-9001/" TargetMode="External"/><Relationship Id="rId22" Type="http://schemas.openxmlformats.org/officeDocument/2006/relationships/hyperlink" Target="https://www.k-li-t.com/sensibilisation-personnel-iso-9001/" TargetMode="External"/><Relationship Id="rId23" Type="http://schemas.openxmlformats.org/officeDocument/2006/relationships/hyperlink" Target="https://www.k-li-t.com/enjeux-internes-externes-iso-9001/" TargetMode="External"/><Relationship Id="rId24" Type="http://schemas.openxmlformats.org/officeDocument/2006/relationships/hyperlink" Target="https://www.k-li-t.com/enjeux-internes-externes-iso-9001/" TargetMode="External"/><Relationship Id="rId25" Type="http://schemas.openxmlformats.org/officeDocument/2006/relationships/hyperlink" Target="https://www.k-li-t.com/connaissances-organisationnelles-iso-9001/" TargetMode="External"/><Relationship Id="rId26" Type="http://schemas.openxmlformats.org/officeDocument/2006/relationships/hyperlink" Target="https://www.k-li-t.com/parties-interessees-iso-9001/" TargetMode="External"/><Relationship Id="rId27" Type="http://schemas.openxmlformats.org/officeDocument/2006/relationships/hyperlink" Target="https://www.k-li-t.com/evaluation-fournisseurs-iso-9001/" TargetMode="External"/><Relationship Id="rId28" Type="http://schemas.openxmlformats.org/officeDocument/2006/relationships/hyperlink" Target="https://www.k-li-t.com/parties-interessees-iso-9001/" TargetMode="External"/><Relationship Id="rId29" Type="http://schemas.openxmlformats.org/officeDocument/2006/relationships/hyperlink" Target="https://www.k-li-t.com/amelioration-continue-iso-9001/" TargetMode="External"/><Relationship Id="rId30" Type="http://schemas.openxmlformats.org/officeDocument/2006/relationships/hyperlink" Target="https://www.k-li-t.com/satisfaction-client-iso-9001/" TargetMode="External"/><Relationship Id="rId31" Type="http://schemas.openxmlformats.org/officeDocument/2006/relationships/hyperlink" Target="https://www.k-li-t.com/traitement-reclamation-client-iso-9001/" TargetMode="External"/><Relationship Id="rId32" Type="http://schemas.openxmlformats.org/officeDocument/2006/relationships/hyperlink" Target="https://www.k-li-t.com/analyse-risques-iso-9001/" TargetMode="External"/><Relationship Id="rId33" Type="http://schemas.openxmlformats.org/officeDocument/2006/relationships/hyperlink" Target="https://www.k-li-t.com/amelioration-continue-iso-9001/" TargetMode="External"/><Relationship Id="rId34"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hyperlink" Target="https://www.k-li-t.com/enjeux-internes-externes-iso-9001/" TargetMode="External"/><Relationship Id="rId2" Type="http://schemas.openxmlformats.org/officeDocument/2006/relationships/hyperlink" Target="https://www.k-li-t.com/parties-interessees-iso-9001/" TargetMode="External"/><Relationship Id="rId3" Type="http://schemas.openxmlformats.org/officeDocument/2006/relationships/hyperlink" Target="https://www.k-li-t.com/satisfaction-client-iso-9001/" TargetMode="External"/><Relationship Id="rId4" Type="http://schemas.openxmlformats.org/officeDocument/2006/relationships/hyperlink" Target="https://www.k-li-t.com/roles-responsabilites-autorites-iso-9001/" TargetMode="External"/><Relationship Id="rId5" Type="http://schemas.openxmlformats.org/officeDocument/2006/relationships/hyperlink" Target="https://www.k-li-t.com/analyse-risques-iso-9001/" TargetMode="External"/><Relationship Id="rId6" Type="http://schemas.openxmlformats.org/officeDocument/2006/relationships/hyperlink" Target="https://www.k-li-t.com/analyse-risques-iso-9001/" TargetMode="External"/><Relationship Id="rId7" Type="http://schemas.openxmlformats.org/officeDocument/2006/relationships/hyperlink" Target="https://www.k-li-t.com/environnement-travail-iso-9001-2026/" TargetMode="External"/><Relationship Id="rId8" Type="http://schemas.openxmlformats.org/officeDocument/2006/relationships/hyperlink" Target="https://www.k-li-t.com/connaissances-organisationnelles-iso-9001/" TargetMode="External"/><Relationship Id="rId9" Type="http://schemas.openxmlformats.org/officeDocument/2006/relationships/hyperlink" Target="https://www.k-li-t.com/matrice-competences-iso-9001/" TargetMode="External"/><Relationship Id="rId10" Type="http://schemas.openxmlformats.org/officeDocument/2006/relationships/hyperlink" Target="https://www.k-li-t.com/sensibilisation-personnel-iso-9001/" TargetMode="External"/><Relationship Id="rId11" Type="http://schemas.openxmlformats.org/officeDocument/2006/relationships/hyperlink" Target="https://www.k-li-t.com/communication-iso-9001/" TargetMode="External"/><Relationship Id="rId12" Type="http://schemas.openxmlformats.org/officeDocument/2006/relationships/hyperlink" Target="https://www.k-li-t.com/maitrise-production-liberation-produits/" TargetMode="External"/><Relationship Id="rId13" Type="http://schemas.openxmlformats.org/officeDocument/2006/relationships/hyperlink" Target="https://www.k-li-t.com/traitement-reclamation-client-iso-9001/" TargetMode="External"/><Relationship Id="rId14" Type="http://schemas.openxmlformats.org/officeDocument/2006/relationships/hyperlink" Target="https://www.k-li-t.com/revue-de-contrat-iso-9001/" TargetMode="External"/><Relationship Id="rId15" Type="http://schemas.openxmlformats.org/officeDocument/2006/relationships/hyperlink" Target="https://www.k-li-t.com/revue-de-contrat-iso-9001/" TargetMode="External"/><Relationship Id="rId16" Type="http://schemas.openxmlformats.org/officeDocument/2006/relationships/hyperlink" Target="https://www.k-li-t.com/conception-developpement-iso-9001/" TargetMode="External"/><Relationship Id="rId17" Type="http://schemas.openxmlformats.org/officeDocument/2006/relationships/hyperlink" Target="https://www.k-li-t.com/evaluation-fournisseurs-iso-9001/" TargetMode="External"/><Relationship Id="rId18" Type="http://schemas.openxmlformats.org/officeDocument/2006/relationships/hyperlink" Target="https://www.k-li-t.com/evaluation-fournisseurs-iso-9001/" TargetMode="External"/><Relationship Id="rId19" Type="http://schemas.openxmlformats.org/officeDocument/2006/relationships/hyperlink" Target="https://www.k-li-t.com/evaluation-fournisseurs-iso-9001/" TargetMode="External"/><Relationship Id="rId20" Type="http://schemas.openxmlformats.org/officeDocument/2006/relationships/hyperlink" Target="https://www.k-li-t.com/maitrise-production-liberation-produits/" TargetMode="External"/><Relationship Id="rId21" Type="http://schemas.openxmlformats.org/officeDocument/2006/relationships/hyperlink" Target="https://www.k-li-t.com/maitrise-production-liberation-produits/" TargetMode="External"/><Relationship Id="rId22" Type="http://schemas.openxmlformats.org/officeDocument/2006/relationships/hyperlink" Target="https://www.k-li-t.com/indicateurs-qualite-kpi-iso-9001/" TargetMode="External"/><Relationship Id="rId23" Type="http://schemas.openxmlformats.org/officeDocument/2006/relationships/hyperlink" Target="https://www.k-li-t.com/satisfaction-client-iso-9001/" TargetMode="External"/><Relationship Id="rId24" Type="http://schemas.openxmlformats.org/officeDocument/2006/relationships/hyperlink" Target="https://www.k-li-t.com/realiser-audit-interne-iso-9001/" TargetMode="External"/><Relationship Id="rId25" Type="http://schemas.openxmlformats.org/officeDocument/2006/relationships/hyperlink" Target="https://www.k-li-t.com/revue-de-direction-iso-9001-2026/" TargetMode="External"/><Relationship Id="rId26" Type="http://schemas.openxmlformats.org/officeDocument/2006/relationships/hyperlink" Target="https://www.k-li-t.com/amelioration-continue-iso-9001/" TargetMode="External"/><Relationship Id="rId27" Type="http://schemas.openxmlformats.org/officeDocument/2006/relationships/hyperlink" Target="https://www.k-li-t.com/action-corrective-iso-9001/" TargetMode="Externa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3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57" hidden="false" customHeight="true" outlineLevel="0" collapsed="false">
      <c r="B5" s="4" t="s">
        <v>2</v>
      </c>
    </row>
    <row r="7" customFormat="false" ht="19.5" hidden="false" customHeight="true" outlineLevel="0" collapsed="false">
      <c r="B7" s="5" t="s">
        <v>3</v>
      </c>
    </row>
    <row r="8" customFormat="false" ht="30" hidden="false" customHeight="true" outlineLevel="0" collapsed="false">
      <c r="B8" s="4" t="s">
        <v>4</v>
      </c>
    </row>
    <row r="9" customFormat="false" ht="30" hidden="false" customHeight="true" outlineLevel="0" collapsed="false">
      <c r="B9" s="4" t="s">
        <v>5</v>
      </c>
    </row>
    <row r="10" customFormat="false" ht="30" hidden="false" customHeight="true" outlineLevel="0" collapsed="false">
      <c r="B10" s="4" t="s">
        <v>6</v>
      </c>
    </row>
    <row r="11" customFormat="false" ht="30" hidden="false" customHeight="true" outlineLevel="0" collapsed="false">
      <c r="B11" s="4" t="s">
        <v>7</v>
      </c>
    </row>
    <row r="12" customFormat="false" ht="30" hidden="false" customHeight="true" outlineLevel="0" collapsed="false">
      <c r="B12" s="4" t="s">
        <v>8</v>
      </c>
    </row>
    <row r="13" customFormat="false" ht="30" hidden="false" customHeight="true" outlineLevel="0" collapsed="false">
      <c r="B13" s="4" t="s">
        <v>9</v>
      </c>
    </row>
    <row r="15" customFormat="false" ht="19.5" hidden="false" customHeight="true" outlineLevel="0" collapsed="false">
      <c r="B15" s="5" t="s">
        <v>10</v>
      </c>
    </row>
    <row r="16" customFormat="false" ht="43.5" hidden="false" customHeight="true" outlineLevel="0" collapsed="false">
      <c r="B16" s="4" t="s">
        <v>11</v>
      </c>
    </row>
    <row r="17" customFormat="false" ht="43.5" hidden="false" customHeight="true" outlineLevel="0" collapsed="false">
      <c r="B17" s="4" t="s">
        <v>12</v>
      </c>
    </row>
    <row r="19" customFormat="false" ht="19.5" hidden="false" customHeight="true" outlineLevel="0" collapsed="false">
      <c r="B19" s="5" t="s">
        <v>13</v>
      </c>
    </row>
    <row r="20" customFormat="false" ht="43.5" hidden="false" customHeight="true" outlineLevel="0" collapsed="false">
      <c r="B20" s="4" t="s">
        <v>14</v>
      </c>
    </row>
    <row r="22" customFormat="false" ht="19.5" hidden="false" customHeight="true" outlineLevel="0" collapsed="false">
      <c r="B22" s="5" t="s">
        <v>15</v>
      </c>
    </row>
    <row r="23" customFormat="false" ht="18" hidden="false" customHeight="true" outlineLevel="0" collapsed="false">
      <c r="B23" s="6" t="s">
        <v>16</v>
      </c>
    </row>
    <row r="24" customFormat="false" ht="18" hidden="false" customHeight="true" outlineLevel="0" collapsed="false">
      <c r="B24" s="7" t="s">
        <v>17</v>
      </c>
    </row>
    <row r="25" customFormat="false" ht="18" hidden="false" customHeight="true" outlineLevel="0" collapsed="false">
      <c r="B25" s="8" t="s">
        <v>18</v>
      </c>
    </row>
    <row r="27" customFormat="false" ht="19.5" hidden="false" customHeight="true" outlineLevel="0" collapsed="false">
      <c r="B27" s="5" t="s">
        <v>19</v>
      </c>
    </row>
    <row r="28" customFormat="false" ht="30" hidden="false" customHeight="true" outlineLevel="0" collapsed="false">
      <c r="B28" s="4" t="s">
        <v>20</v>
      </c>
    </row>
    <row r="29" customFormat="false" ht="16.5" hidden="false" customHeight="true" outlineLevel="0" collapsed="false">
      <c r="B29" s="4" t="s">
        <v>21</v>
      </c>
    </row>
    <row r="30" customFormat="false" ht="16.5" hidden="false" customHeight="true" outlineLevel="0" collapsed="false">
      <c r="B30" s="4" t="s">
        <v>22</v>
      </c>
    </row>
    <row r="31" customFormat="false" ht="16.5" hidden="false" customHeight="true" outlineLevel="0" collapsed="false">
      <c r="B31" s="4" t="s">
        <v>23</v>
      </c>
    </row>
    <row r="32" customFormat="false" ht="16.5" hidden="false" customHeight="true" outlineLevel="0" collapsed="false">
      <c r="B32" s="4" t="s">
        <v>24</v>
      </c>
    </row>
    <row r="34" customFormat="false" ht="19.5" hidden="false" customHeight="true" outlineLevel="0" collapsed="false">
      <c r="B34" s="5" t="s">
        <v>25</v>
      </c>
    </row>
    <row r="35" customFormat="false" ht="16.5" hidden="false" customHeight="true" outlineLevel="0" collapsed="false">
      <c r="B35" s="4" t="s">
        <v>26</v>
      </c>
    </row>
    <row r="37" customFormat="false" ht="43.5" hidden="false" customHeight="true" outlineLevel="0" collapsed="false">
      <c r="B37" s="9" t="s">
        <v>27</v>
      </c>
    </row>
  </sheetData>
  <printOptions headings="false" gridLines="false" gridLinesSet="true" horizontalCentered="false" verticalCentered="false"/>
  <pageMargins left="0.4" right="0.4" top="0.5" bottom="0.6"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M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6"/>
    <col collapsed="false" customWidth="true" hidden="false" outlineLevel="0" max="3" min="3" style="0" width="40"/>
    <col collapsed="false" customWidth="true" hidden="false" outlineLevel="0" max="4" min="4" style="0" width="11"/>
    <col collapsed="false" customWidth="true" hidden="false" outlineLevel="0" max="8" min="5" style="0" width="5"/>
    <col collapsed="false" customWidth="true" hidden="false" outlineLevel="0" max="9" min="9" style="0" width="11"/>
    <col collapsed="false" customWidth="true" hidden="false" outlineLevel="0" max="10" min="10" style="0" width="40"/>
    <col collapsed="false" customWidth="true" hidden="false" outlineLevel="0" max="11" min="11" style="0" width="46"/>
    <col collapsed="false" customWidth="true" hidden="false" outlineLevel="0" max="12" min="12" style="0" width="52"/>
    <col collapsed="false" customWidth="true" hidden="false" outlineLevel="0" max="13" min="13" style="0" width="40"/>
  </cols>
  <sheetData>
    <row r="1" customFormat="false" ht="21.75" hidden="false" customHeight="true" outlineLevel="0" collapsed="false">
      <c r="A1" s="1" t="s">
        <v>0</v>
      </c>
      <c r="B1" s="2"/>
      <c r="C1" s="2"/>
      <c r="D1" s="2"/>
      <c r="E1" s="2"/>
      <c r="F1" s="2"/>
      <c r="G1" s="2"/>
      <c r="H1" s="2"/>
      <c r="I1" s="2"/>
      <c r="J1" s="2"/>
      <c r="K1" s="2"/>
      <c r="L1" s="2"/>
      <c r="M1" s="2"/>
    </row>
    <row r="2" customFormat="false" ht="25.5" hidden="false" customHeight="true" outlineLevel="0" collapsed="false">
      <c r="A2" s="3" t="s">
        <v>28</v>
      </c>
    </row>
    <row r="3" customFormat="false" ht="15" hidden="false" customHeight="false" outlineLevel="0" collapsed="false">
      <c r="A3" s="10" t="s">
        <v>29</v>
      </c>
    </row>
    <row r="4" customFormat="false" ht="25.5" hidden="false" customHeight="true" outlineLevel="0" collapsed="false">
      <c r="A4" s="11" t="s">
        <v>30</v>
      </c>
      <c r="B4" s="11"/>
      <c r="C4" s="11"/>
      <c r="D4" s="11"/>
      <c r="E4" s="11"/>
      <c r="F4" s="11"/>
      <c r="G4" s="11"/>
      <c r="H4" s="11"/>
      <c r="I4" s="11"/>
      <c r="J4" s="11"/>
      <c r="K4" s="11"/>
      <c r="L4" s="11"/>
      <c r="M4" s="11"/>
    </row>
    <row r="5" customFormat="false" ht="43.5" hidden="false" customHeight="true" outlineLevel="0" collapsed="false">
      <c r="A5" s="12" t="s">
        <v>31</v>
      </c>
      <c r="B5" s="12" t="s">
        <v>32</v>
      </c>
      <c r="C5" s="12" t="s">
        <v>33</v>
      </c>
      <c r="D5" s="12" t="s">
        <v>34</v>
      </c>
      <c r="E5" s="12" t="s">
        <v>35</v>
      </c>
      <c r="F5" s="12" t="s">
        <v>36</v>
      </c>
      <c r="G5" s="12" t="s">
        <v>37</v>
      </c>
      <c r="H5" s="12" t="s">
        <v>38</v>
      </c>
      <c r="I5" s="12" t="s">
        <v>39</v>
      </c>
      <c r="J5" s="12" t="s">
        <v>40</v>
      </c>
      <c r="K5" s="12" t="s">
        <v>41</v>
      </c>
      <c r="L5" s="12" t="s">
        <v>42</v>
      </c>
      <c r="M5" s="12" t="s">
        <v>43</v>
      </c>
    </row>
    <row r="6" customFormat="false" ht="66" hidden="false" customHeight="true" outlineLevel="0" collapsed="false">
      <c r="A6" s="13" t="n">
        <v>1</v>
      </c>
      <c r="B6" s="13" t="n">
        <v>1</v>
      </c>
      <c r="C6" s="14" t="s">
        <v>44</v>
      </c>
      <c r="D6" s="13" t="s">
        <v>45</v>
      </c>
      <c r="E6" s="13" t="s">
        <v>46</v>
      </c>
      <c r="F6" s="13" t="s">
        <v>46</v>
      </c>
      <c r="G6" s="13" t="s">
        <v>46</v>
      </c>
      <c r="H6" s="13" t="s">
        <v>46</v>
      </c>
      <c r="I6" s="15" t="s">
        <v>47</v>
      </c>
      <c r="J6" s="14" t="s">
        <v>48</v>
      </c>
      <c r="K6" s="14" t="s">
        <v>49</v>
      </c>
      <c r="L6" s="14" t="s">
        <v>50</v>
      </c>
      <c r="M6" s="16" t="s">
        <v>51</v>
      </c>
    </row>
    <row r="7" customFormat="false" ht="54" hidden="false" customHeight="true" outlineLevel="0" collapsed="false">
      <c r="A7" s="13" t="n">
        <v>1</v>
      </c>
      <c r="B7" s="13" t="n">
        <v>2</v>
      </c>
      <c r="C7" s="14" t="s">
        <v>52</v>
      </c>
      <c r="D7" s="13" t="s">
        <v>45</v>
      </c>
      <c r="E7" s="13" t="s">
        <v>46</v>
      </c>
      <c r="F7" s="13" t="s">
        <v>46</v>
      </c>
      <c r="G7" s="13" t="s">
        <v>46</v>
      </c>
      <c r="H7" s="13" t="s">
        <v>46</v>
      </c>
      <c r="I7" s="15" t="s">
        <v>47</v>
      </c>
      <c r="J7" s="14" t="s">
        <v>53</v>
      </c>
      <c r="K7" s="14" t="s">
        <v>54</v>
      </c>
      <c r="L7" s="14" t="s">
        <v>55</v>
      </c>
      <c r="M7" s="16" t="s">
        <v>56</v>
      </c>
    </row>
    <row r="8" customFormat="false" ht="54" hidden="false" customHeight="true" outlineLevel="0" collapsed="false">
      <c r="A8" s="13" t="n">
        <v>1</v>
      </c>
      <c r="B8" s="13" t="n">
        <v>3</v>
      </c>
      <c r="C8" s="14" t="s">
        <v>57</v>
      </c>
      <c r="D8" s="13" t="s">
        <v>45</v>
      </c>
      <c r="E8" s="13" t="s">
        <v>46</v>
      </c>
      <c r="F8" s="13" t="s">
        <v>46</v>
      </c>
      <c r="G8" s="13" t="s">
        <v>58</v>
      </c>
      <c r="H8" s="13" t="s">
        <v>46</v>
      </c>
      <c r="I8" s="15" t="s">
        <v>59</v>
      </c>
      <c r="J8" s="14" t="s">
        <v>60</v>
      </c>
      <c r="K8" s="14" t="s">
        <v>61</v>
      </c>
      <c r="L8" s="14" t="s">
        <v>62</v>
      </c>
      <c r="M8" s="16" t="s">
        <v>56</v>
      </c>
    </row>
    <row r="9" customFormat="false" ht="78" hidden="false" customHeight="true" outlineLevel="0" collapsed="false">
      <c r="A9" s="13" t="n">
        <v>2</v>
      </c>
      <c r="B9" s="13" t="n">
        <v>4</v>
      </c>
      <c r="C9" s="14" t="s">
        <v>63</v>
      </c>
      <c r="D9" s="13" t="s">
        <v>64</v>
      </c>
      <c r="E9" s="13" t="s">
        <v>46</v>
      </c>
      <c r="F9" s="13" t="s">
        <v>46</v>
      </c>
      <c r="G9" s="13" t="s">
        <v>46</v>
      </c>
      <c r="H9" s="13" t="s">
        <v>46</v>
      </c>
      <c r="I9" s="15" t="s">
        <v>65</v>
      </c>
      <c r="J9" s="14" t="s">
        <v>66</v>
      </c>
      <c r="K9" s="14" t="s">
        <v>67</v>
      </c>
      <c r="L9" s="14" t="s">
        <v>68</v>
      </c>
      <c r="M9" s="16" t="s">
        <v>69</v>
      </c>
    </row>
    <row r="10" customFormat="false" ht="54" hidden="false" customHeight="true" outlineLevel="0" collapsed="false">
      <c r="A10" s="13" t="n">
        <v>2</v>
      </c>
      <c r="B10" s="13" t="n">
        <v>5</v>
      </c>
      <c r="C10" s="14" t="s">
        <v>70</v>
      </c>
      <c r="D10" s="13" t="s">
        <v>64</v>
      </c>
      <c r="E10" s="13" t="s">
        <v>46</v>
      </c>
      <c r="F10" s="13" t="s">
        <v>46</v>
      </c>
      <c r="G10" s="13" t="s">
        <v>46</v>
      </c>
      <c r="H10" s="13" t="s">
        <v>46</v>
      </c>
      <c r="I10" s="15" t="s">
        <v>47</v>
      </c>
      <c r="J10" s="14" t="s">
        <v>71</v>
      </c>
      <c r="K10" s="14" t="s">
        <v>72</v>
      </c>
      <c r="L10" s="14" t="s">
        <v>73</v>
      </c>
      <c r="M10" s="16" t="s">
        <v>74</v>
      </c>
    </row>
    <row r="11" customFormat="false" ht="54" hidden="false" customHeight="true" outlineLevel="0" collapsed="false">
      <c r="A11" s="13" t="n">
        <v>2</v>
      </c>
      <c r="B11" s="13" t="n">
        <v>6</v>
      </c>
      <c r="C11" s="14" t="s">
        <v>75</v>
      </c>
      <c r="D11" s="13" t="s">
        <v>64</v>
      </c>
      <c r="E11" s="13" t="s">
        <v>46</v>
      </c>
      <c r="F11" s="13" t="s">
        <v>46</v>
      </c>
      <c r="G11" s="13" t="s">
        <v>46</v>
      </c>
      <c r="H11" s="13" t="s">
        <v>46</v>
      </c>
      <c r="I11" s="15" t="s">
        <v>65</v>
      </c>
      <c r="J11" s="14" t="s">
        <v>76</v>
      </c>
      <c r="K11" s="14" t="s">
        <v>77</v>
      </c>
      <c r="L11" s="14" t="s">
        <v>78</v>
      </c>
      <c r="M11" s="16" t="s">
        <v>74</v>
      </c>
    </row>
    <row r="12" customFormat="false" ht="78" hidden="false" customHeight="true" outlineLevel="0" collapsed="false">
      <c r="A12" s="13" t="n">
        <v>2</v>
      </c>
      <c r="B12" s="13" t="n">
        <v>7</v>
      </c>
      <c r="C12" s="14" t="s">
        <v>79</v>
      </c>
      <c r="D12" s="13" t="s">
        <v>45</v>
      </c>
      <c r="E12" s="13" t="s">
        <v>46</v>
      </c>
      <c r="F12" s="13" t="s">
        <v>46</v>
      </c>
      <c r="G12" s="13" t="s">
        <v>58</v>
      </c>
      <c r="H12" s="13" t="s">
        <v>58</v>
      </c>
      <c r="I12" s="15" t="s">
        <v>59</v>
      </c>
      <c r="J12" s="14" t="s">
        <v>80</v>
      </c>
      <c r="K12" s="14" t="s">
        <v>81</v>
      </c>
      <c r="L12" s="14" t="s">
        <v>82</v>
      </c>
      <c r="M12" s="16" t="s">
        <v>69</v>
      </c>
    </row>
    <row r="13" customFormat="false" ht="54" hidden="false" customHeight="true" outlineLevel="0" collapsed="false">
      <c r="A13" s="13" t="n">
        <v>2</v>
      </c>
      <c r="B13" s="13" t="n">
        <v>8</v>
      </c>
      <c r="C13" s="14" t="s">
        <v>83</v>
      </c>
      <c r="D13" s="13" t="s">
        <v>64</v>
      </c>
      <c r="E13" s="13" t="s">
        <v>46</v>
      </c>
      <c r="F13" s="13" t="s">
        <v>46</v>
      </c>
      <c r="G13" s="13" t="s">
        <v>46</v>
      </c>
      <c r="H13" s="13" t="s">
        <v>46</v>
      </c>
      <c r="I13" s="15" t="s">
        <v>59</v>
      </c>
      <c r="J13" s="14" t="s">
        <v>84</v>
      </c>
      <c r="K13" s="14" t="s">
        <v>85</v>
      </c>
      <c r="L13" s="14" t="s">
        <v>86</v>
      </c>
      <c r="M13" s="16" t="s">
        <v>69</v>
      </c>
    </row>
    <row r="14" customFormat="false" ht="54" hidden="false" customHeight="true" outlineLevel="0" collapsed="false">
      <c r="A14" s="13" t="n">
        <v>3</v>
      </c>
      <c r="B14" s="13" t="n">
        <v>9</v>
      </c>
      <c r="C14" s="14" t="s">
        <v>87</v>
      </c>
      <c r="D14" s="13" t="s">
        <v>64</v>
      </c>
      <c r="E14" s="13" t="s">
        <v>46</v>
      </c>
      <c r="F14" s="13" t="s">
        <v>46</v>
      </c>
      <c r="G14" s="13" t="s">
        <v>46</v>
      </c>
      <c r="H14" s="13" t="s">
        <v>46</v>
      </c>
      <c r="I14" s="15" t="s">
        <v>47</v>
      </c>
      <c r="J14" s="14" t="s">
        <v>88</v>
      </c>
      <c r="K14" s="14" t="s">
        <v>89</v>
      </c>
      <c r="L14" s="14" t="s">
        <v>90</v>
      </c>
      <c r="M14" s="16" t="s">
        <v>51</v>
      </c>
    </row>
    <row r="15" customFormat="false" ht="90" hidden="false" customHeight="true" outlineLevel="0" collapsed="false">
      <c r="A15" s="13" t="n">
        <v>3</v>
      </c>
      <c r="B15" s="13" t="n">
        <v>10</v>
      </c>
      <c r="C15" s="14" t="s">
        <v>91</v>
      </c>
      <c r="D15" s="13" t="s">
        <v>64</v>
      </c>
      <c r="E15" s="13" t="s">
        <v>46</v>
      </c>
      <c r="F15" s="13" t="s">
        <v>46</v>
      </c>
      <c r="G15" s="13" t="s">
        <v>46</v>
      </c>
      <c r="H15" s="13" t="s">
        <v>46</v>
      </c>
      <c r="I15" s="15" t="s">
        <v>65</v>
      </c>
      <c r="J15" s="14" t="s">
        <v>92</v>
      </c>
      <c r="K15" s="14" t="s">
        <v>93</v>
      </c>
      <c r="L15" s="14" t="s">
        <v>94</v>
      </c>
      <c r="M15" s="16" t="s">
        <v>95</v>
      </c>
    </row>
    <row r="16" customFormat="false" ht="66" hidden="false" customHeight="true" outlineLevel="0" collapsed="false">
      <c r="A16" s="13" t="n">
        <v>3</v>
      </c>
      <c r="B16" s="13" t="n">
        <v>11</v>
      </c>
      <c r="C16" s="14" t="s">
        <v>96</v>
      </c>
      <c r="D16" s="13" t="s">
        <v>64</v>
      </c>
      <c r="E16" s="13" t="s">
        <v>46</v>
      </c>
      <c r="F16" s="13" t="s">
        <v>46</v>
      </c>
      <c r="G16" s="13" t="s">
        <v>46</v>
      </c>
      <c r="H16" s="13" t="s">
        <v>46</v>
      </c>
      <c r="I16" s="15" t="s">
        <v>47</v>
      </c>
      <c r="J16" s="14" t="s">
        <v>97</v>
      </c>
      <c r="K16" s="14" t="s">
        <v>98</v>
      </c>
      <c r="L16" s="14" t="s">
        <v>99</v>
      </c>
      <c r="M16" s="16" t="s">
        <v>95</v>
      </c>
    </row>
    <row r="17" customFormat="false" ht="66" hidden="false" customHeight="true" outlineLevel="0" collapsed="false">
      <c r="A17" s="13" t="n">
        <v>3</v>
      </c>
      <c r="B17" s="13" t="n">
        <v>12</v>
      </c>
      <c r="C17" s="14" t="s">
        <v>100</v>
      </c>
      <c r="D17" s="13" t="s">
        <v>45</v>
      </c>
      <c r="E17" s="13" t="s">
        <v>46</v>
      </c>
      <c r="F17" s="13" t="s">
        <v>46</v>
      </c>
      <c r="G17" s="13" t="s">
        <v>46</v>
      </c>
      <c r="H17" s="13" t="s">
        <v>46</v>
      </c>
      <c r="I17" s="15" t="s">
        <v>47</v>
      </c>
      <c r="J17" s="14" t="s">
        <v>101</v>
      </c>
      <c r="K17" s="14" t="s">
        <v>102</v>
      </c>
      <c r="L17" s="14" t="s">
        <v>103</v>
      </c>
      <c r="M17" s="16" t="s">
        <v>104</v>
      </c>
    </row>
    <row r="18" customFormat="false" ht="54" hidden="false" customHeight="true" outlineLevel="0" collapsed="false">
      <c r="A18" s="13" t="n">
        <v>3</v>
      </c>
      <c r="B18" s="13" t="n">
        <v>13</v>
      </c>
      <c r="C18" s="14" t="s">
        <v>105</v>
      </c>
      <c r="D18" s="13" t="s">
        <v>64</v>
      </c>
      <c r="E18" s="13" t="s">
        <v>46</v>
      </c>
      <c r="F18" s="13" t="s">
        <v>46</v>
      </c>
      <c r="G18" s="13" t="s">
        <v>58</v>
      </c>
      <c r="H18" s="13" t="s">
        <v>58</v>
      </c>
      <c r="I18" s="15" t="s">
        <v>59</v>
      </c>
      <c r="J18" s="14" t="s">
        <v>106</v>
      </c>
      <c r="K18" s="14" t="s">
        <v>107</v>
      </c>
      <c r="L18" s="14" t="s">
        <v>108</v>
      </c>
      <c r="M18" s="16" t="s">
        <v>51</v>
      </c>
    </row>
    <row r="19" customFormat="false" ht="54" hidden="false" customHeight="true" outlineLevel="0" collapsed="false">
      <c r="A19" s="13" t="n">
        <v>3</v>
      </c>
      <c r="B19" s="13" t="n">
        <v>14</v>
      </c>
      <c r="C19" s="14" t="s">
        <v>109</v>
      </c>
      <c r="D19" s="13" t="s">
        <v>45</v>
      </c>
      <c r="E19" s="13" t="s">
        <v>46</v>
      </c>
      <c r="F19" s="13" t="s">
        <v>58</v>
      </c>
      <c r="G19" s="13" t="s">
        <v>58</v>
      </c>
      <c r="H19" s="13" t="s">
        <v>58</v>
      </c>
      <c r="I19" s="15" t="s">
        <v>59</v>
      </c>
      <c r="J19" s="14" t="s">
        <v>110</v>
      </c>
      <c r="K19" s="14" t="s">
        <v>111</v>
      </c>
      <c r="L19" s="14" t="s">
        <v>112</v>
      </c>
      <c r="M19" s="16" t="s">
        <v>104</v>
      </c>
    </row>
    <row r="20" customFormat="false" ht="54" hidden="false" customHeight="true" outlineLevel="0" collapsed="false">
      <c r="A20" s="13" t="n">
        <v>3</v>
      </c>
      <c r="B20" s="13" t="n">
        <v>15</v>
      </c>
      <c r="C20" s="14" t="s">
        <v>113</v>
      </c>
      <c r="D20" s="13" t="s">
        <v>45</v>
      </c>
      <c r="E20" s="13" t="s">
        <v>46</v>
      </c>
      <c r="F20" s="13" t="s">
        <v>58</v>
      </c>
      <c r="G20" s="13" t="s">
        <v>58</v>
      </c>
      <c r="H20" s="13" t="s">
        <v>58</v>
      </c>
      <c r="I20" s="15" t="s">
        <v>59</v>
      </c>
      <c r="J20" s="14" t="s">
        <v>114</v>
      </c>
      <c r="K20" s="14" t="s">
        <v>115</v>
      </c>
      <c r="L20" s="14" t="s">
        <v>116</v>
      </c>
      <c r="M20" s="16" t="s">
        <v>51</v>
      </c>
    </row>
    <row r="21" customFormat="false" ht="54" hidden="false" customHeight="true" outlineLevel="0" collapsed="false">
      <c r="A21" s="13" t="n">
        <v>3</v>
      </c>
      <c r="B21" s="13" t="n">
        <v>16</v>
      </c>
      <c r="C21" s="14" t="s">
        <v>117</v>
      </c>
      <c r="D21" s="13" t="s">
        <v>64</v>
      </c>
      <c r="E21" s="13" t="s">
        <v>46</v>
      </c>
      <c r="F21" s="13" t="s">
        <v>46</v>
      </c>
      <c r="G21" s="13" t="s">
        <v>58</v>
      </c>
      <c r="H21" s="13" t="s">
        <v>46</v>
      </c>
      <c r="I21" s="15" t="s">
        <v>59</v>
      </c>
      <c r="J21" s="14" t="s">
        <v>118</v>
      </c>
      <c r="K21" s="14" t="s">
        <v>119</v>
      </c>
      <c r="L21" s="14" t="s">
        <v>120</v>
      </c>
      <c r="M21" s="16" t="s">
        <v>95</v>
      </c>
    </row>
    <row r="22" customFormat="false" ht="66" hidden="false" customHeight="true" outlineLevel="0" collapsed="false">
      <c r="A22" s="13" t="n">
        <v>4</v>
      </c>
      <c r="B22" s="13" t="n">
        <v>17</v>
      </c>
      <c r="C22" s="14" t="s">
        <v>121</v>
      </c>
      <c r="D22" s="13" t="s">
        <v>64</v>
      </c>
      <c r="E22" s="13" t="s">
        <v>46</v>
      </c>
      <c r="F22" s="13" t="s">
        <v>46</v>
      </c>
      <c r="G22" s="13" t="s">
        <v>46</v>
      </c>
      <c r="H22" s="13" t="s">
        <v>46</v>
      </c>
      <c r="I22" s="15" t="s">
        <v>65</v>
      </c>
      <c r="J22" s="14" t="s">
        <v>122</v>
      </c>
      <c r="K22" s="14" t="s">
        <v>123</v>
      </c>
      <c r="L22" s="14" t="s">
        <v>124</v>
      </c>
      <c r="M22" s="16" t="s">
        <v>104</v>
      </c>
    </row>
    <row r="23" customFormat="false" ht="66" hidden="false" customHeight="true" outlineLevel="0" collapsed="false">
      <c r="A23" s="13" t="n">
        <v>4</v>
      </c>
      <c r="B23" s="13" t="n">
        <v>18</v>
      </c>
      <c r="C23" s="14" t="s">
        <v>125</v>
      </c>
      <c r="D23" s="13" t="s">
        <v>64</v>
      </c>
      <c r="E23" s="13" t="s">
        <v>46</v>
      </c>
      <c r="F23" s="13" t="s">
        <v>46</v>
      </c>
      <c r="G23" s="13" t="s">
        <v>46</v>
      </c>
      <c r="H23" s="13" t="s">
        <v>46</v>
      </c>
      <c r="I23" s="15" t="s">
        <v>65</v>
      </c>
      <c r="J23" s="14" t="s">
        <v>126</v>
      </c>
      <c r="K23" s="14" t="s">
        <v>127</v>
      </c>
      <c r="L23" s="14" t="s">
        <v>128</v>
      </c>
      <c r="M23" s="16" t="s">
        <v>129</v>
      </c>
    </row>
    <row r="24" customFormat="false" ht="78" hidden="false" customHeight="true" outlineLevel="0" collapsed="false">
      <c r="A24" s="13" t="n">
        <v>4</v>
      </c>
      <c r="B24" s="13" t="n">
        <v>19</v>
      </c>
      <c r="C24" s="14" t="s">
        <v>130</v>
      </c>
      <c r="D24" s="13" t="s">
        <v>45</v>
      </c>
      <c r="E24" s="13" t="s">
        <v>46</v>
      </c>
      <c r="F24" s="13" t="s">
        <v>46</v>
      </c>
      <c r="G24" s="13" t="s">
        <v>46</v>
      </c>
      <c r="H24" s="13" t="s">
        <v>46</v>
      </c>
      <c r="I24" s="15" t="s">
        <v>47</v>
      </c>
      <c r="J24" s="14" t="s">
        <v>131</v>
      </c>
      <c r="K24" s="14" t="s">
        <v>132</v>
      </c>
      <c r="L24" s="14" t="s">
        <v>133</v>
      </c>
      <c r="M24" s="16" t="s">
        <v>134</v>
      </c>
    </row>
    <row r="25" customFormat="false" ht="66" hidden="false" customHeight="true" outlineLevel="0" collapsed="false">
      <c r="A25" s="13" t="n">
        <v>4</v>
      </c>
      <c r="B25" s="13" t="n">
        <v>20</v>
      </c>
      <c r="C25" s="14" t="s">
        <v>135</v>
      </c>
      <c r="D25" s="13" t="s">
        <v>45</v>
      </c>
      <c r="E25" s="13" t="s">
        <v>46</v>
      </c>
      <c r="F25" s="13" t="s">
        <v>58</v>
      </c>
      <c r="G25" s="13" t="s">
        <v>58</v>
      </c>
      <c r="H25" s="13" t="s">
        <v>58</v>
      </c>
      <c r="I25" s="15" t="s">
        <v>59</v>
      </c>
      <c r="J25" s="14" t="s">
        <v>136</v>
      </c>
      <c r="K25" s="14" t="s">
        <v>137</v>
      </c>
      <c r="L25" s="14" t="s">
        <v>138</v>
      </c>
      <c r="M25" s="16" t="s">
        <v>129</v>
      </c>
    </row>
    <row r="26" customFormat="false" ht="66" hidden="false" customHeight="true" outlineLevel="0" collapsed="false">
      <c r="A26" s="13" t="n">
        <v>5</v>
      </c>
      <c r="B26" s="13" t="n">
        <v>21</v>
      </c>
      <c r="C26" s="14" t="s">
        <v>139</v>
      </c>
      <c r="D26" s="13" t="s">
        <v>64</v>
      </c>
      <c r="E26" s="13" t="s">
        <v>46</v>
      </c>
      <c r="F26" s="13" t="s">
        <v>46</v>
      </c>
      <c r="G26" s="13" t="s">
        <v>46</v>
      </c>
      <c r="H26" s="13" t="s">
        <v>46</v>
      </c>
      <c r="I26" s="15" t="s">
        <v>65</v>
      </c>
      <c r="J26" s="14" t="s">
        <v>140</v>
      </c>
      <c r="K26" s="14" t="s">
        <v>141</v>
      </c>
      <c r="L26" s="14" t="s">
        <v>142</v>
      </c>
      <c r="M26" s="16" t="s">
        <v>143</v>
      </c>
    </row>
    <row r="27" customFormat="false" ht="54" hidden="false" customHeight="true" outlineLevel="0" collapsed="false">
      <c r="A27" s="13" t="n">
        <v>5</v>
      </c>
      <c r="B27" s="13" t="n">
        <v>22</v>
      </c>
      <c r="C27" s="14" t="s">
        <v>144</v>
      </c>
      <c r="D27" s="13" t="s">
        <v>64</v>
      </c>
      <c r="E27" s="13" t="s">
        <v>46</v>
      </c>
      <c r="F27" s="13" t="s">
        <v>46</v>
      </c>
      <c r="G27" s="13" t="s">
        <v>46</v>
      </c>
      <c r="H27" s="13" t="s">
        <v>46</v>
      </c>
      <c r="I27" s="15" t="s">
        <v>65</v>
      </c>
      <c r="J27" s="14" t="s">
        <v>145</v>
      </c>
      <c r="K27" s="14" t="s">
        <v>146</v>
      </c>
      <c r="L27" s="14" t="s">
        <v>147</v>
      </c>
      <c r="M27" s="16" t="s">
        <v>148</v>
      </c>
    </row>
    <row r="28" customFormat="false" ht="66" hidden="false" customHeight="true" outlineLevel="0" collapsed="false">
      <c r="A28" s="13" t="n">
        <v>6</v>
      </c>
      <c r="B28" s="13" t="n">
        <v>23</v>
      </c>
      <c r="C28" s="14" t="s">
        <v>149</v>
      </c>
      <c r="D28" s="13" t="s">
        <v>64</v>
      </c>
      <c r="E28" s="13" t="s">
        <v>46</v>
      </c>
      <c r="F28" s="13" t="s">
        <v>46</v>
      </c>
      <c r="G28" s="13" t="s">
        <v>46</v>
      </c>
      <c r="H28" s="13" t="s">
        <v>46</v>
      </c>
      <c r="I28" s="15" t="s">
        <v>65</v>
      </c>
      <c r="J28" s="14" t="s">
        <v>150</v>
      </c>
      <c r="K28" s="14" t="s">
        <v>151</v>
      </c>
      <c r="L28" s="14" t="s">
        <v>152</v>
      </c>
      <c r="M28" s="16" t="s">
        <v>153</v>
      </c>
    </row>
    <row r="29" customFormat="false" ht="42" hidden="false" customHeight="true" outlineLevel="0" collapsed="false">
      <c r="A29" s="13" t="n">
        <v>6</v>
      </c>
      <c r="B29" s="13" t="n">
        <v>24</v>
      </c>
      <c r="C29" s="14" t="s">
        <v>154</v>
      </c>
      <c r="D29" s="13" t="s">
        <v>64</v>
      </c>
      <c r="E29" s="13" t="s">
        <v>46</v>
      </c>
      <c r="F29" s="13" t="s">
        <v>46</v>
      </c>
      <c r="G29" s="13" t="s">
        <v>46</v>
      </c>
      <c r="H29" s="13" t="s">
        <v>46</v>
      </c>
      <c r="I29" s="15" t="s">
        <v>47</v>
      </c>
      <c r="J29" s="14" t="s">
        <v>155</v>
      </c>
      <c r="K29" s="14" t="s">
        <v>156</v>
      </c>
      <c r="L29" s="14" t="s">
        <v>157</v>
      </c>
      <c r="M29" s="16" t="s">
        <v>153</v>
      </c>
    </row>
    <row r="30" customFormat="false" ht="42" hidden="false" customHeight="true" outlineLevel="0" collapsed="false">
      <c r="A30" s="13" t="n">
        <v>6</v>
      </c>
      <c r="B30" s="13" t="n">
        <v>25</v>
      </c>
      <c r="C30" s="14" t="s">
        <v>158</v>
      </c>
      <c r="D30" s="13" t="s">
        <v>64</v>
      </c>
      <c r="E30" s="13" t="s">
        <v>46</v>
      </c>
      <c r="F30" s="13" t="s">
        <v>46</v>
      </c>
      <c r="G30" s="13" t="s">
        <v>46</v>
      </c>
      <c r="H30" s="13" t="s">
        <v>46</v>
      </c>
      <c r="I30" s="15" t="s">
        <v>47</v>
      </c>
      <c r="J30" s="14" t="s">
        <v>159</v>
      </c>
      <c r="K30" s="14" t="s">
        <v>160</v>
      </c>
      <c r="L30" s="14" t="s">
        <v>161</v>
      </c>
      <c r="M30" s="16" t="s">
        <v>134</v>
      </c>
    </row>
    <row r="31" customFormat="false" ht="54" hidden="false" customHeight="true" outlineLevel="0" collapsed="false">
      <c r="A31" s="13" t="n">
        <v>6</v>
      </c>
      <c r="B31" s="13" t="n">
        <v>26</v>
      </c>
      <c r="C31" s="14" t="s">
        <v>162</v>
      </c>
      <c r="D31" s="13" t="s">
        <v>64</v>
      </c>
      <c r="E31" s="13" t="s">
        <v>46</v>
      </c>
      <c r="F31" s="13" t="s">
        <v>46</v>
      </c>
      <c r="G31" s="13" t="s">
        <v>46</v>
      </c>
      <c r="H31" s="13" t="s">
        <v>46</v>
      </c>
      <c r="I31" s="15" t="s">
        <v>47</v>
      </c>
      <c r="J31" s="14" t="s">
        <v>163</v>
      </c>
      <c r="K31" s="14" t="s">
        <v>164</v>
      </c>
      <c r="L31" s="14" t="s">
        <v>165</v>
      </c>
      <c r="M31" s="16" t="s">
        <v>166</v>
      </c>
    </row>
    <row r="32" customFormat="false" ht="78" hidden="false" customHeight="true" outlineLevel="0" collapsed="false">
      <c r="A32" s="13" t="n">
        <v>6</v>
      </c>
      <c r="B32" s="13" t="n">
        <v>27</v>
      </c>
      <c r="C32" s="14" t="s">
        <v>167</v>
      </c>
      <c r="D32" s="13" t="s">
        <v>45</v>
      </c>
      <c r="E32" s="13" t="s">
        <v>46</v>
      </c>
      <c r="F32" s="13" t="s">
        <v>46</v>
      </c>
      <c r="G32" s="13" t="s">
        <v>46</v>
      </c>
      <c r="H32" s="13" t="s">
        <v>46</v>
      </c>
      <c r="I32" s="15" t="s">
        <v>65</v>
      </c>
      <c r="J32" s="14" t="s">
        <v>168</v>
      </c>
      <c r="K32" s="14" t="s">
        <v>169</v>
      </c>
      <c r="L32" s="14" t="s">
        <v>170</v>
      </c>
      <c r="M32" s="16" t="s">
        <v>171</v>
      </c>
    </row>
    <row r="33" customFormat="false" ht="66" hidden="false" customHeight="true" outlineLevel="0" collapsed="false">
      <c r="A33" s="13" t="n">
        <v>6</v>
      </c>
      <c r="B33" s="13" t="n">
        <v>28</v>
      </c>
      <c r="C33" s="14" t="s">
        <v>172</v>
      </c>
      <c r="D33" s="13" t="s">
        <v>64</v>
      </c>
      <c r="E33" s="13" t="s">
        <v>46</v>
      </c>
      <c r="F33" s="13" t="s">
        <v>46</v>
      </c>
      <c r="G33" s="13" t="s">
        <v>58</v>
      </c>
      <c r="H33" s="13" t="s">
        <v>58</v>
      </c>
      <c r="I33" s="15" t="s">
        <v>59</v>
      </c>
      <c r="J33" s="14" t="s">
        <v>173</v>
      </c>
      <c r="K33" s="14" t="s">
        <v>174</v>
      </c>
      <c r="L33" s="14" t="s">
        <v>175</v>
      </c>
      <c r="M33" s="16" t="s">
        <v>166</v>
      </c>
    </row>
    <row r="34" customFormat="false" ht="66" hidden="false" customHeight="true" outlineLevel="0" collapsed="false">
      <c r="A34" s="13" t="n">
        <v>6</v>
      </c>
      <c r="B34" s="13" t="n">
        <v>29</v>
      </c>
      <c r="C34" s="14" t="s">
        <v>176</v>
      </c>
      <c r="D34" s="13" t="s">
        <v>64</v>
      </c>
      <c r="E34" s="13" t="s">
        <v>46</v>
      </c>
      <c r="F34" s="13" t="s">
        <v>58</v>
      </c>
      <c r="G34" s="13" t="s">
        <v>58</v>
      </c>
      <c r="H34" s="13" t="s">
        <v>58</v>
      </c>
      <c r="I34" s="15" t="s">
        <v>59</v>
      </c>
      <c r="J34" s="14" t="s">
        <v>177</v>
      </c>
      <c r="K34" s="14" t="s">
        <v>178</v>
      </c>
      <c r="L34" s="14" t="s">
        <v>179</v>
      </c>
      <c r="M34" s="16" t="s">
        <v>180</v>
      </c>
    </row>
    <row r="35" customFormat="false" ht="66" hidden="false" customHeight="true" outlineLevel="0" collapsed="false">
      <c r="A35" s="13" t="n">
        <v>7</v>
      </c>
      <c r="B35" s="13" t="n">
        <v>30</v>
      </c>
      <c r="C35" s="14" t="s">
        <v>181</v>
      </c>
      <c r="D35" s="13" t="s">
        <v>45</v>
      </c>
      <c r="E35" s="13" t="s">
        <v>46</v>
      </c>
      <c r="F35" s="13" t="s">
        <v>46</v>
      </c>
      <c r="G35" s="13" t="s">
        <v>46</v>
      </c>
      <c r="H35" s="13" t="s">
        <v>46</v>
      </c>
      <c r="I35" s="15" t="s">
        <v>65</v>
      </c>
      <c r="J35" s="14" t="s">
        <v>182</v>
      </c>
      <c r="K35" s="14" t="s">
        <v>183</v>
      </c>
      <c r="L35" s="14" t="s">
        <v>184</v>
      </c>
      <c r="M35" s="16" t="s">
        <v>185</v>
      </c>
    </row>
    <row r="36" customFormat="false" ht="54" hidden="false" customHeight="true" outlineLevel="0" collapsed="false">
      <c r="A36" s="13" t="n">
        <v>7</v>
      </c>
      <c r="B36" s="13" t="n">
        <v>31</v>
      </c>
      <c r="C36" s="14" t="s">
        <v>186</v>
      </c>
      <c r="D36" s="13" t="s">
        <v>187</v>
      </c>
      <c r="E36" s="13" t="s">
        <v>46</v>
      </c>
      <c r="F36" s="13" t="s">
        <v>46</v>
      </c>
      <c r="G36" s="13" t="s">
        <v>46</v>
      </c>
      <c r="H36" s="13" t="s">
        <v>46</v>
      </c>
      <c r="I36" s="15" t="s">
        <v>65</v>
      </c>
      <c r="J36" s="14" t="s">
        <v>188</v>
      </c>
      <c r="K36" s="14" t="s">
        <v>189</v>
      </c>
      <c r="L36" s="14" t="s">
        <v>190</v>
      </c>
      <c r="M36" s="16" t="s">
        <v>191</v>
      </c>
    </row>
    <row r="37" customFormat="false" ht="102" hidden="false" customHeight="true" outlineLevel="0" collapsed="false">
      <c r="A37" s="13" t="n">
        <v>7</v>
      </c>
      <c r="B37" s="13" t="n">
        <v>32</v>
      </c>
      <c r="C37" s="14" t="s">
        <v>192</v>
      </c>
      <c r="D37" s="13" t="s">
        <v>45</v>
      </c>
      <c r="E37" s="13" t="s">
        <v>46</v>
      </c>
      <c r="F37" s="13" t="s">
        <v>46</v>
      </c>
      <c r="G37" s="13" t="s">
        <v>46</v>
      </c>
      <c r="H37" s="13" t="s">
        <v>46</v>
      </c>
      <c r="I37" s="15" t="s">
        <v>65</v>
      </c>
      <c r="J37" s="14" t="s">
        <v>193</v>
      </c>
      <c r="K37" s="14" t="s">
        <v>194</v>
      </c>
      <c r="L37" s="14" t="s">
        <v>195</v>
      </c>
      <c r="M37" s="16" t="s">
        <v>196</v>
      </c>
    </row>
    <row r="38" customFormat="false" ht="78" hidden="false" customHeight="true" outlineLevel="0" collapsed="false">
      <c r="A38" s="13" t="n">
        <v>7</v>
      </c>
      <c r="B38" s="13" t="n">
        <v>33</v>
      </c>
      <c r="C38" s="14" t="s">
        <v>197</v>
      </c>
      <c r="D38" s="13" t="s">
        <v>198</v>
      </c>
      <c r="E38" s="13" t="s">
        <v>46</v>
      </c>
      <c r="F38" s="13" t="s">
        <v>58</v>
      </c>
      <c r="G38" s="13" t="s">
        <v>58</v>
      </c>
      <c r="H38" s="13" t="s">
        <v>58</v>
      </c>
      <c r="I38" s="15" t="s">
        <v>47</v>
      </c>
      <c r="J38" s="14" t="s">
        <v>199</v>
      </c>
      <c r="K38" s="14" t="s">
        <v>200</v>
      </c>
      <c r="L38" s="14" t="s">
        <v>201</v>
      </c>
      <c r="M38" s="16" t="s">
        <v>180</v>
      </c>
    </row>
  </sheetData>
  <autoFilter ref="A5:M38"/>
  <mergeCells count="1">
    <mergeCell ref="A4:M4"/>
  </mergeCells>
  <conditionalFormatting sqref="D6:D38">
    <cfRule type="expression" priority="2" aboveAverage="0" equalAverage="0" bottom="0" percent="0" rank="0" text="" dxfId="13">
      <formula>$D6="Nouveau"</formula>
    </cfRule>
    <cfRule type="expression" priority="3" aboveAverage="0" equalAverage="0" bottom="0" percent="0" rank="0" text="" dxfId="14">
      <formula>$D6="Modifié"</formula>
    </cfRule>
  </conditionalFormatting>
  <conditionalFormatting sqref="I6:I38">
    <cfRule type="expression" priority="4" aboveAverage="0" equalAverage="0" bottom="0" percent="0" rank="0" text="" dxfId="15">
      <formula>$I6="Forte"</formula>
    </cfRule>
    <cfRule type="expression" priority="5" aboveAverage="0" equalAverage="0" bottom="0" percent="0" rank="0" text="" dxfId="16">
      <formula>$I6="Partielle"</formula>
    </cfRule>
    <cfRule type="expression" priority="6" aboveAverage="0" equalAverage="0" bottom="0" percent="0" rank="0" text="" dxfId="17">
      <formula>$I6="Faible"</formula>
    </cfRule>
  </conditionalFormatting>
  <conditionalFormatting sqref="E6:H38">
    <cfRule type="expression" priority="7" aboveAverage="0" equalAverage="0" bottom="0" percent="0" rank="0" text="" dxfId="18">
      <formula>E6="Non"</formula>
    </cfRule>
  </conditionalFormatting>
  <hyperlinks>
    <hyperlink ref="M6" r:id="rId1" display="k-li-t.com/communication-iso-9001/"/>
    <hyperlink ref="M7" r:id="rId2" display="k-li-t.com/indicateurs-qualite-kpi-iso-9001/"/>
    <hyperlink ref="M8" r:id="rId3" display="k-li-t.com/indicateurs-qualite-kpi-iso-9001/"/>
    <hyperlink ref="M9" r:id="rId4" display="k-li-t.com/revue-de-contrat-iso-9001/"/>
    <hyperlink ref="M10" r:id="rId5" display="k-li-t.com/conception-developpement-iso-9001/"/>
    <hyperlink ref="M11" r:id="rId6" display="k-li-t.com/conception-developpement-iso-9001/"/>
    <hyperlink ref="M12" r:id="rId7" display="k-li-t.com/revue-de-contrat-iso-9001/"/>
    <hyperlink ref="M13" r:id="rId8" display="k-li-t.com/revue-de-contrat-iso-9001/"/>
    <hyperlink ref="M14" r:id="rId9" display="k-li-t.com/communication-iso-9001/"/>
    <hyperlink ref="M15" r:id="rId10" display="k-li-t.com/maitrise-production-liberation-produits/"/>
    <hyperlink ref="M16" r:id="rId11" display="k-li-t.com/maitrise-production-liberation-produits/"/>
    <hyperlink ref="M17" r:id="rId12" display="k-li-t.com/environnement-travail-iso-9001-2026/"/>
    <hyperlink ref="M18" r:id="rId13" display="k-li-t.com/communication-iso-9001/"/>
    <hyperlink ref="M19" r:id="rId14" display="k-li-t.com/environnement-travail-iso-9001-2026/"/>
    <hyperlink ref="M20" r:id="rId15" display="k-li-t.com/communication-iso-9001/"/>
    <hyperlink ref="M21" r:id="rId16" display="k-li-t.com/maitrise-production-liberation-produits/"/>
    <hyperlink ref="M22" r:id="rId17" display="k-li-t.com/environnement-travail-iso-9001-2026/"/>
    <hyperlink ref="M23" r:id="rId18" display="k-li-t.com/roles-responsabilites-autorites-iso-9001/"/>
    <hyperlink ref="M24" r:id="rId19" display="k-li-t.com/connaissances-organisationnelles-iso-9001/"/>
    <hyperlink ref="M25" r:id="rId20" display="k-li-t.com/roles-responsabilites-autorites-iso-9001/"/>
    <hyperlink ref="M26" r:id="rId21" display="k-li-t.com/matrice-competences-iso-9001/"/>
    <hyperlink ref="M27" r:id="rId22" display="k-li-t.com/sensibilisation-personnel-iso-9001/"/>
    <hyperlink ref="M28" r:id="rId23" display="k-li-t.com/enjeux-internes-externes-iso-9001/"/>
    <hyperlink ref="M29" r:id="rId24" display="k-li-t.com/enjeux-internes-externes-iso-9001/"/>
    <hyperlink ref="M30" r:id="rId25" display="k-li-t.com/connaissances-organisationnelles-iso-9001/"/>
    <hyperlink ref="M31" r:id="rId26" display="k-li-t.com/parties-interessees-iso-9001/"/>
    <hyperlink ref="M32" r:id="rId27" display="k-li-t.com/evaluation-fournisseurs-iso-9001/"/>
    <hyperlink ref="M33" r:id="rId28" display="k-li-t.com/parties-interessees-iso-9001/"/>
    <hyperlink ref="M34" r:id="rId29" display="k-li-t.com/amelioration-continue-iso-9001/"/>
    <hyperlink ref="M35" r:id="rId30" display="k-li-t.com/satisfaction-client-iso-9001/"/>
    <hyperlink ref="M36" r:id="rId31" display="k-li-t.com/traitement-reclamation-client-iso-9001/"/>
    <hyperlink ref="M37" r:id="rId32" display="k-li-t.com/analyse-risques-iso-9001/"/>
    <hyperlink ref="M38" r:id="rId33" display="k-li-t.com/amelioration-continue-iso-9001/"/>
  </hyperlink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drawing r:id="rId3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52"/>
    <col collapsed="false" customWidth="true" hidden="false" outlineLevel="0" max="3" min="3" style="0" width="36"/>
    <col collapsed="false" customWidth="true" hidden="false" outlineLevel="0" max="4" min="4" style="0" width="13"/>
    <col collapsed="false" customWidth="true" hidden="false" outlineLevel="0" max="5" min="5" style="0" width="46"/>
    <col collapsed="false" customWidth="true" hidden="false" outlineLevel="0" max="6" min="6" style="0" width="42"/>
  </cols>
  <sheetData>
    <row r="1" customFormat="false" ht="21.75" hidden="false" customHeight="true" outlineLevel="0" collapsed="false">
      <c r="A1" s="1" t="s">
        <v>202</v>
      </c>
      <c r="B1" s="2"/>
      <c r="C1" s="2"/>
      <c r="D1" s="2"/>
      <c r="E1" s="2"/>
      <c r="F1" s="2"/>
    </row>
    <row r="2" customFormat="false" ht="25.5" hidden="false" customHeight="true" outlineLevel="0" collapsed="false">
      <c r="A2" s="3" t="s">
        <v>203</v>
      </c>
    </row>
    <row r="3" customFormat="false" ht="15" hidden="false" customHeight="false" outlineLevel="0" collapsed="false">
      <c r="A3" s="17" t="s">
        <v>204</v>
      </c>
    </row>
    <row r="4" customFormat="false" ht="39.75" hidden="false" customHeight="true" outlineLevel="0" collapsed="false">
      <c r="A4" s="12" t="s">
        <v>205</v>
      </c>
      <c r="B4" s="12" t="s">
        <v>206</v>
      </c>
      <c r="C4" s="12" t="s">
        <v>207</v>
      </c>
      <c r="D4" s="12" t="s">
        <v>208</v>
      </c>
      <c r="E4" s="12" t="s">
        <v>209</v>
      </c>
      <c r="F4" s="12" t="s">
        <v>43</v>
      </c>
    </row>
    <row r="5" customFormat="false" ht="21.75" hidden="false" customHeight="true" outlineLevel="0" collapsed="false">
      <c r="A5" s="13" t="s">
        <v>210</v>
      </c>
      <c r="B5" s="18" t="s">
        <v>211</v>
      </c>
      <c r="C5" s="18" t="s">
        <v>212</v>
      </c>
      <c r="D5" s="19" t="n">
        <f aca="false">IF(C5="","",IF(ISNUMBER(SEARCH("Aucun",C5)),0,IF(ISNUMBER(SEARCH("Tous",C5)),33,LEN(C5)-LEN(SUBSTITUTE(C5,",",""))+1)))</f>
        <v>3</v>
      </c>
      <c r="E5" s="18" t="s">
        <v>213</v>
      </c>
      <c r="F5" s="16" t="s">
        <v>153</v>
      </c>
    </row>
    <row r="6" customFormat="false" ht="21.75" hidden="false" customHeight="true" outlineLevel="0" collapsed="false">
      <c r="A6" s="13" t="s">
        <v>214</v>
      </c>
      <c r="B6" s="18" t="s">
        <v>215</v>
      </c>
      <c r="C6" s="18" t="s">
        <v>216</v>
      </c>
      <c r="D6" s="19" t="n">
        <f aca="false">IF(C6="","",IF(ISNUMBER(SEARCH("Aucun",C6)),0,IF(ISNUMBER(SEARCH("Tous",C6)),33,LEN(C6)-LEN(SUBSTITUTE(C6,",",""))+1)))</f>
        <v>5</v>
      </c>
      <c r="E6" s="18" t="s">
        <v>217</v>
      </c>
      <c r="F6" s="16" t="s">
        <v>166</v>
      </c>
    </row>
    <row r="7" customFormat="false" ht="21.75" hidden="false" customHeight="true" outlineLevel="0" collapsed="false">
      <c r="A7" s="13" t="s">
        <v>218</v>
      </c>
      <c r="B7" s="18" t="s">
        <v>219</v>
      </c>
      <c r="C7" s="18" t="s">
        <v>220</v>
      </c>
      <c r="D7" s="19" t="n">
        <f aca="false">IF(C7="","",IF(ISNUMBER(SEARCH("Aucun",C7)),0,IF(ISNUMBER(SEARCH("Tous",C7)),33,LEN(C7)-LEN(SUBSTITUTE(C7,",",""))+1)))</f>
        <v>1</v>
      </c>
      <c r="E7" s="18" t="s">
        <v>221</v>
      </c>
      <c r="F7" s="18" t="s">
        <v>222</v>
      </c>
    </row>
    <row r="8" customFormat="false" ht="21.75" hidden="false" customHeight="true" outlineLevel="0" collapsed="false">
      <c r="A8" s="13" t="s">
        <v>223</v>
      </c>
      <c r="B8" s="18" t="s">
        <v>224</v>
      </c>
      <c r="C8" s="18" t="s">
        <v>225</v>
      </c>
      <c r="D8" s="19" t="n">
        <f aca="false">IF(C8="","",IF(ISNUMBER(SEARCH("Aucun",C8)),0,IF(ISNUMBER(SEARCH("Tous",C8)),33,LEN(C8)-LEN(SUBSTITUTE(C8,",",""))+1)))</f>
        <v>1</v>
      </c>
      <c r="E8" s="18" t="s">
        <v>226</v>
      </c>
      <c r="F8" s="16" t="s">
        <v>185</v>
      </c>
    </row>
    <row r="9" customFormat="false" ht="21.75" hidden="false" customHeight="true" outlineLevel="0" collapsed="false">
      <c r="A9" s="13" t="s">
        <v>227</v>
      </c>
      <c r="B9" s="18" t="s">
        <v>228</v>
      </c>
      <c r="C9" s="18" t="s">
        <v>229</v>
      </c>
      <c r="D9" s="19" t="n">
        <f aca="false">IF(C9="","",IF(ISNUMBER(SEARCH("Aucun",C9)),0,IF(ISNUMBER(SEARCH("Tous",C9)),33,LEN(C9)-LEN(SUBSTITUTE(C9,",",""))+1)))</f>
        <v>2</v>
      </c>
      <c r="E9" s="18" t="s">
        <v>230</v>
      </c>
      <c r="F9" s="16" t="s">
        <v>129</v>
      </c>
    </row>
    <row r="10" customFormat="false" ht="21.75" hidden="false" customHeight="true" outlineLevel="0" collapsed="false">
      <c r="A10" s="13" t="s">
        <v>231</v>
      </c>
      <c r="B10" s="18" t="s">
        <v>232</v>
      </c>
      <c r="C10" s="18" t="s">
        <v>233</v>
      </c>
      <c r="D10" s="19" t="n">
        <f aca="false">IF(C10="","",IF(ISNUMBER(SEARCH("Aucun",C10)),0,IF(ISNUMBER(SEARCH("Tous",C10)),33,LEN(C10)-LEN(SUBSTITUTE(C10,",",""))+1)))</f>
        <v>1</v>
      </c>
      <c r="E10" s="18" t="s">
        <v>234</v>
      </c>
      <c r="F10" s="16" t="s">
        <v>196</v>
      </c>
    </row>
    <row r="11" customFormat="false" ht="21.75" hidden="false" customHeight="true" outlineLevel="0" collapsed="false">
      <c r="A11" s="13" t="s">
        <v>235</v>
      </c>
      <c r="B11" s="18" t="s">
        <v>236</v>
      </c>
      <c r="C11" s="18" t="s">
        <v>233</v>
      </c>
      <c r="D11" s="19" t="n">
        <f aca="false">IF(C11="","",IF(ISNUMBER(SEARCH("Aucun",C11)),0,IF(ISNUMBER(SEARCH("Tous",C11)),33,LEN(C11)-LEN(SUBSTITUTE(C11,",",""))+1)))</f>
        <v>1</v>
      </c>
      <c r="E11" s="18" t="s">
        <v>237</v>
      </c>
      <c r="F11" s="16" t="s">
        <v>196</v>
      </c>
    </row>
    <row r="12" customFormat="false" ht="21.75" hidden="false" customHeight="true" outlineLevel="0" collapsed="false">
      <c r="A12" s="13" t="s">
        <v>238</v>
      </c>
      <c r="B12" s="18" t="s">
        <v>239</v>
      </c>
      <c r="C12" s="18" t="s">
        <v>240</v>
      </c>
      <c r="D12" s="19" t="n">
        <f aca="false">IF(C12="","",IF(ISNUMBER(SEARCH("Aucun",C12)),0,IF(ISNUMBER(SEARCH("Tous",C12)),33,LEN(C12)-LEN(SUBSTITUTE(C12,",",""))+1)))</f>
        <v>1</v>
      </c>
      <c r="E12" s="18" t="s">
        <v>241</v>
      </c>
      <c r="F12" s="18" t="s">
        <v>222</v>
      </c>
    </row>
    <row r="13" customFormat="false" ht="21.75" hidden="false" customHeight="true" outlineLevel="0" collapsed="false">
      <c r="A13" s="13" t="s">
        <v>242</v>
      </c>
      <c r="B13" s="18" t="s">
        <v>243</v>
      </c>
      <c r="C13" s="18" t="s">
        <v>244</v>
      </c>
      <c r="D13" s="19" t="n">
        <f aca="false">IF(C13="","",IF(ISNUMBER(SEARCH("Aucun",C13)),0,IF(ISNUMBER(SEARCH("Tous",C13)),33,LEN(C13)-LEN(SUBSTITUTE(C13,",",""))+1)))</f>
        <v>2</v>
      </c>
      <c r="E13" s="18" t="s">
        <v>245</v>
      </c>
      <c r="F13" s="18" t="s">
        <v>222</v>
      </c>
    </row>
    <row r="14" customFormat="false" ht="21.75" hidden="false" customHeight="true" outlineLevel="0" collapsed="false">
      <c r="A14" s="13" t="s">
        <v>246</v>
      </c>
      <c r="B14" s="18" t="s">
        <v>247</v>
      </c>
      <c r="C14" s="18" t="s">
        <v>248</v>
      </c>
      <c r="D14" s="19" t="n">
        <f aca="false">IF(C14="","",IF(ISNUMBER(SEARCH("Aucun",C14)),0,IF(ISNUMBER(SEARCH("Tous",C14)),33,LEN(C14)-LEN(SUBSTITUTE(C14,",",""))+1)))</f>
        <v>2</v>
      </c>
      <c r="E14" s="18" t="s">
        <v>249</v>
      </c>
      <c r="F14" s="18" t="s">
        <v>222</v>
      </c>
    </row>
    <row r="15" customFormat="false" ht="21.75" hidden="false" customHeight="true" outlineLevel="0" collapsed="false">
      <c r="A15" s="13" t="s">
        <v>250</v>
      </c>
      <c r="B15" s="18" t="s">
        <v>251</v>
      </c>
      <c r="C15" s="18" t="s">
        <v>252</v>
      </c>
      <c r="D15" s="19" t="n">
        <f aca="false">IF(C15="","",IF(ISNUMBER(SEARCH("Aucun",C15)),0,IF(ISNUMBER(SEARCH("Tous",C15)),33,LEN(C15)-LEN(SUBSTITUTE(C15,",",""))+1)))</f>
        <v>3</v>
      </c>
      <c r="E15" s="18" t="s">
        <v>253</v>
      </c>
      <c r="F15" s="18" t="s">
        <v>222</v>
      </c>
    </row>
    <row r="16" customFormat="false" ht="21.75" hidden="false" customHeight="true" outlineLevel="0" collapsed="false">
      <c r="A16" s="13" t="s">
        <v>254</v>
      </c>
      <c r="B16" s="18" t="s">
        <v>255</v>
      </c>
      <c r="C16" s="18" t="s">
        <v>256</v>
      </c>
      <c r="D16" s="19" t="n">
        <f aca="false">IF(C16="","",IF(ISNUMBER(SEARCH("Aucun",C16)),0,IF(ISNUMBER(SEARCH("Tous",C16)),33,LEN(C16)-LEN(SUBSTITUTE(C16,",",""))+1)))</f>
        <v>4</v>
      </c>
      <c r="E16" s="18" t="s">
        <v>257</v>
      </c>
      <c r="F16" s="16" t="s">
        <v>104</v>
      </c>
    </row>
    <row r="17" customFormat="false" ht="21.75" hidden="false" customHeight="true" outlineLevel="0" collapsed="false">
      <c r="A17" s="13" t="s">
        <v>258</v>
      </c>
      <c r="B17" s="18" t="s">
        <v>259</v>
      </c>
      <c r="C17" s="18" t="s">
        <v>260</v>
      </c>
      <c r="D17" s="19" t="n">
        <f aca="false">IF(C17="","",IF(ISNUMBER(SEARCH("Aucun",C17)),0,IF(ISNUMBER(SEARCH("Tous",C17)),33,LEN(C17)-LEN(SUBSTITUTE(C17,",",""))+1)))</f>
        <v>4</v>
      </c>
      <c r="E17" s="18" t="s">
        <v>261</v>
      </c>
      <c r="F17" s="16" t="s">
        <v>134</v>
      </c>
    </row>
    <row r="18" customFormat="false" ht="21.75" hidden="false" customHeight="true" outlineLevel="0" collapsed="false">
      <c r="A18" s="13" t="s">
        <v>262</v>
      </c>
      <c r="B18" s="18" t="s">
        <v>263</v>
      </c>
      <c r="C18" s="18" t="s">
        <v>264</v>
      </c>
      <c r="D18" s="19" t="n">
        <f aca="false">IF(C18="","",IF(ISNUMBER(SEARCH("Aucun",C18)),0,IF(ISNUMBER(SEARCH("Tous",C18)),33,LEN(C18)-LEN(SUBSTITUTE(C18,",",""))+1)))</f>
        <v>2</v>
      </c>
      <c r="E18" s="18" t="s">
        <v>265</v>
      </c>
      <c r="F18" s="16" t="s">
        <v>143</v>
      </c>
    </row>
    <row r="19" customFormat="false" ht="21.75" hidden="false" customHeight="true" outlineLevel="0" collapsed="false">
      <c r="A19" s="13" t="s">
        <v>266</v>
      </c>
      <c r="B19" s="18" t="s">
        <v>267</v>
      </c>
      <c r="C19" s="18" t="s">
        <v>268</v>
      </c>
      <c r="D19" s="19" t="n">
        <f aca="false">IF(C19="","",IF(ISNUMBER(SEARCH("Aucun",C19)),0,IF(ISNUMBER(SEARCH("Tous",C19)),33,LEN(C19)-LEN(SUBSTITUTE(C19,",",""))+1)))</f>
        <v>2</v>
      </c>
      <c r="E19" s="18" t="s">
        <v>269</v>
      </c>
      <c r="F19" s="16" t="s">
        <v>148</v>
      </c>
    </row>
    <row r="20" customFormat="false" ht="21.75" hidden="false" customHeight="true" outlineLevel="0" collapsed="false">
      <c r="A20" s="13" t="s">
        <v>270</v>
      </c>
      <c r="B20" s="18" t="s">
        <v>271</v>
      </c>
      <c r="C20" s="18" t="s">
        <v>272</v>
      </c>
      <c r="D20" s="19" t="n">
        <f aca="false">IF(C20="","",IF(ISNUMBER(SEARCH("Aucun",C20)),0,IF(ISNUMBER(SEARCH("Tous",C20)),33,LEN(C20)-LEN(SUBSTITUTE(C20,",",""))+1)))</f>
        <v>6</v>
      </c>
      <c r="E20" s="18" t="s">
        <v>273</v>
      </c>
      <c r="F20" s="16" t="s">
        <v>51</v>
      </c>
    </row>
    <row r="21" customFormat="false" ht="31.5" hidden="false" customHeight="true" outlineLevel="0" collapsed="false">
      <c r="A21" s="13" t="s">
        <v>274</v>
      </c>
      <c r="B21" s="18" t="s">
        <v>275</v>
      </c>
      <c r="C21" s="18" t="s">
        <v>276</v>
      </c>
      <c r="D21" s="19" t="n">
        <f aca="false">IF(C21="","",IF(ISNUMBER(SEARCH("Aucun",C21)),0,IF(ISNUMBER(SEARCH("Tous",C21)),33,LEN(C21)-LEN(SUBSTITUTE(C21,",",""))+1)))</f>
        <v>33</v>
      </c>
      <c r="E21" s="18" t="s">
        <v>277</v>
      </c>
      <c r="F21" s="18" t="s">
        <v>222</v>
      </c>
    </row>
    <row r="22" customFormat="false" ht="21.75" hidden="false" customHeight="true" outlineLevel="0" collapsed="false">
      <c r="A22" s="13" t="s">
        <v>278</v>
      </c>
      <c r="B22" s="18" t="s">
        <v>279</v>
      </c>
      <c r="C22" s="18" t="s">
        <v>280</v>
      </c>
      <c r="D22" s="19" t="n">
        <f aca="false">IF(C22="","",IF(ISNUMBER(SEARCH("Aucun",C22)),0,IF(ISNUMBER(SEARCH("Tous",C22)),33,LEN(C22)-LEN(SUBSTITUTE(C22,",",""))+1)))</f>
        <v>3</v>
      </c>
      <c r="E22" s="18" t="s">
        <v>281</v>
      </c>
      <c r="F22" s="16" t="s">
        <v>95</v>
      </c>
    </row>
    <row r="23" customFormat="false" ht="21.75" hidden="false" customHeight="true" outlineLevel="0" collapsed="false">
      <c r="A23" s="13" t="s">
        <v>282</v>
      </c>
      <c r="B23" s="18" t="s">
        <v>283</v>
      </c>
      <c r="C23" s="18" t="s">
        <v>284</v>
      </c>
      <c r="D23" s="19" t="n">
        <f aca="false">IF(C23="","",IF(ISNUMBER(SEARCH("Aucun",C23)),0,IF(ISNUMBER(SEARCH("Tous",C23)),33,LEN(C23)-LEN(SUBSTITUTE(C23,",",""))+1)))</f>
        <v>6</v>
      </c>
      <c r="E23" s="18" t="s">
        <v>285</v>
      </c>
      <c r="F23" s="16" t="s">
        <v>191</v>
      </c>
    </row>
    <row r="24" customFormat="false" ht="31.5" hidden="false" customHeight="true" outlineLevel="0" collapsed="false">
      <c r="A24" s="13" t="s">
        <v>286</v>
      </c>
      <c r="B24" s="18" t="s">
        <v>287</v>
      </c>
      <c r="C24" s="18" t="s">
        <v>288</v>
      </c>
      <c r="D24" s="19" t="n">
        <f aca="false">IF(C24="","",IF(ISNUMBER(SEARCH("Aucun",C24)),0,IF(ISNUMBER(SEARCH("Tous",C24)),33,LEN(C24)-LEN(SUBSTITUTE(C24,",",""))+1)))</f>
        <v>6</v>
      </c>
      <c r="E24" s="18" t="s">
        <v>289</v>
      </c>
      <c r="F24" s="16" t="s">
        <v>69</v>
      </c>
    </row>
    <row r="25" customFormat="false" ht="21.75" hidden="false" customHeight="true" outlineLevel="0" collapsed="false">
      <c r="A25" s="13" t="s">
        <v>290</v>
      </c>
      <c r="B25" s="18" t="s">
        <v>291</v>
      </c>
      <c r="C25" s="18" t="s">
        <v>292</v>
      </c>
      <c r="D25" s="19" t="n">
        <f aca="false">IF(C25="","",IF(ISNUMBER(SEARCH("Aucun",C25)),0,IF(ISNUMBER(SEARCH("Tous",C25)),33,LEN(C25)-LEN(SUBSTITUTE(C25,",",""))+1)))</f>
        <v>2</v>
      </c>
      <c r="E25" s="18" t="s">
        <v>293</v>
      </c>
      <c r="F25" s="16" t="s">
        <v>69</v>
      </c>
    </row>
    <row r="26" customFormat="false" ht="21.75" hidden="false" customHeight="true" outlineLevel="0" collapsed="false">
      <c r="A26" s="13" t="s">
        <v>294</v>
      </c>
      <c r="B26" s="18" t="s">
        <v>295</v>
      </c>
      <c r="C26" s="18" t="s">
        <v>296</v>
      </c>
      <c r="D26" s="19" t="n">
        <f aca="false">IF(C26="","",IF(ISNUMBER(SEARCH("Aucun",C26)),0,IF(ISNUMBER(SEARCH("Tous",C26)),33,LEN(C26)-LEN(SUBSTITUTE(C26,",",""))+1)))</f>
        <v>3</v>
      </c>
      <c r="E26" s="18" t="s">
        <v>297</v>
      </c>
      <c r="F26" s="16" t="s">
        <v>74</v>
      </c>
    </row>
    <row r="27" customFormat="false" ht="21.75" hidden="false" customHeight="true" outlineLevel="0" collapsed="false">
      <c r="A27" s="13" t="s">
        <v>298</v>
      </c>
      <c r="B27" s="18" t="s">
        <v>299</v>
      </c>
      <c r="C27" s="18" t="s">
        <v>300</v>
      </c>
      <c r="D27" s="19" t="n">
        <f aca="false">IF(C27="","",IF(ISNUMBER(SEARCH("Aucun",C27)),0,IF(ISNUMBER(SEARCH("Tous",C27)),33,LEN(C27)-LEN(SUBSTITUTE(C27,",",""))+1)))</f>
        <v>5</v>
      </c>
      <c r="E27" s="18" t="s">
        <v>301</v>
      </c>
      <c r="F27" s="16" t="s">
        <v>171</v>
      </c>
    </row>
    <row r="28" customFormat="false" ht="21.75" hidden="false" customHeight="true" outlineLevel="0" collapsed="false">
      <c r="A28" s="13" t="s">
        <v>302</v>
      </c>
      <c r="B28" s="18" t="s">
        <v>303</v>
      </c>
      <c r="C28" s="18" t="s">
        <v>304</v>
      </c>
      <c r="D28" s="19" t="n">
        <f aca="false">IF(C28="","",IF(ISNUMBER(SEARCH("Aucun",C28)),0,IF(ISNUMBER(SEARCH("Tous",C28)),33,LEN(C28)-LEN(SUBSTITUTE(C28,",",""))+1)))</f>
        <v>1</v>
      </c>
      <c r="E28" s="18" t="s">
        <v>305</v>
      </c>
      <c r="F28" s="16" t="s">
        <v>171</v>
      </c>
    </row>
    <row r="29" customFormat="false" ht="21.75" hidden="false" customHeight="true" outlineLevel="0" collapsed="false">
      <c r="A29" s="13" t="s">
        <v>306</v>
      </c>
      <c r="B29" s="18" t="s">
        <v>307</v>
      </c>
      <c r="C29" s="18" t="s">
        <v>308</v>
      </c>
      <c r="D29" s="19" t="n">
        <f aca="false">IF(C29="","",IF(ISNUMBER(SEARCH("Aucun",C29)),0,IF(ISNUMBER(SEARCH("Tous",C29)),33,LEN(C29)-LEN(SUBSTITUTE(C29,",",""))+1)))</f>
        <v>2</v>
      </c>
      <c r="E29" s="18" t="s">
        <v>309</v>
      </c>
      <c r="F29" s="16" t="s">
        <v>171</v>
      </c>
    </row>
    <row r="30" customFormat="false" ht="21.75" hidden="false" customHeight="true" outlineLevel="0" collapsed="false">
      <c r="A30" s="13" t="s">
        <v>310</v>
      </c>
      <c r="B30" s="18" t="s">
        <v>311</v>
      </c>
      <c r="C30" s="18" t="s">
        <v>312</v>
      </c>
      <c r="D30" s="19" t="n">
        <f aca="false">IF(C30="","",IF(ISNUMBER(SEARCH("Aucun",C30)),0,IF(ISNUMBER(SEARCH("Tous",C30)),33,LEN(C30)-LEN(SUBSTITUTE(C30,",",""))+1)))</f>
        <v>4</v>
      </c>
      <c r="E30" s="18" t="s">
        <v>313</v>
      </c>
      <c r="F30" s="16" t="s">
        <v>95</v>
      </c>
    </row>
    <row r="31" customFormat="false" ht="21.75" hidden="false" customHeight="true" outlineLevel="0" collapsed="false">
      <c r="A31" s="13" t="s">
        <v>314</v>
      </c>
      <c r="B31" s="18" t="s">
        <v>315</v>
      </c>
      <c r="C31" s="18" t="s">
        <v>316</v>
      </c>
      <c r="D31" s="19" t="n">
        <f aca="false">IF(C31="","",IF(ISNUMBER(SEARCH("Aucun",C31)),0,IF(ISNUMBER(SEARCH("Tous",C31)),33,LEN(C31)-LEN(SUBSTITUTE(C31,",",""))+1)))</f>
        <v>2</v>
      </c>
      <c r="E31" s="18" t="s">
        <v>317</v>
      </c>
      <c r="F31" s="16" t="s">
        <v>95</v>
      </c>
    </row>
    <row r="32" customFormat="false" ht="21.75" hidden="false" customHeight="true" outlineLevel="0" collapsed="false">
      <c r="A32" s="13" t="s">
        <v>318</v>
      </c>
      <c r="B32" s="18" t="s">
        <v>319</v>
      </c>
      <c r="C32" s="18" t="s">
        <v>320</v>
      </c>
      <c r="D32" s="19" t="n">
        <f aca="false">IF(C32="","",IF(ISNUMBER(SEARCH("Aucun",C32)),0,IF(ISNUMBER(SEARCH("Tous",C32)),33,LEN(C32)-LEN(SUBSTITUTE(C32,",",""))+1)))</f>
        <v>1</v>
      </c>
      <c r="E32" s="18" t="s">
        <v>321</v>
      </c>
      <c r="F32" s="18" t="s">
        <v>222</v>
      </c>
    </row>
    <row r="33" customFormat="false" ht="21.75" hidden="false" customHeight="true" outlineLevel="0" collapsed="false">
      <c r="A33" s="13" t="s">
        <v>322</v>
      </c>
      <c r="B33" s="18" t="s">
        <v>323</v>
      </c>
      <c r="C33" s="18" t="s">
        <v>324</v>
      </c>
      <c r="D33" s="19" t="n">
        <f aca="false">IF(C33="","",IF(ISNUMBER(SEARCH("Aucun",C33)),0,IF(ISNUMBER(SEARCH("Tous",C33)),33,LEN(C33)-LEN(SUBSTITUTE(C33,",",""))+1)))</f>
        <v>3</v>
      </c>
      <c r="E33" s="18" t="s">
        <v>325</v>
      </c>
      <c r="F33" s="16" t="s">
        <v>56</v>
      </c>
    </row>
    <row r="34" customFormat="false" ht="21.75" hidden="false" customHeight="true" outlineLevel="0" collapsed="false">
      <c r="A34" s="13" t="s">
        <v>326</v>
      </c>
      <c r="B34" s="18" t="s">
        <v>327</v>
      </c>
      <c r="C34" s="18" t="s">
        <v>328</v>
      </c>
      <c r="D34" s="19" t="n">
        <f aca="false">IF(C34="","",IF(ISNUMBER(SEARCH("Aucun",C34)),0,IF(ISNUMBER(SEARCH("Tous",C34)),33,LEN(C34)-LEN(SUBSTITUTE(C34,",",""))+1)))</f>
        <v>2</v>
      </c>
      <c r="E34" s="18" t="s">
        <v>329</v>
      </c>
      <c r="F34" s="16" t="s">
        <v>185</v>
      </c>
    </row>
    <row r="35" customFormat="false" ht="21.75" hidden="false" customHeight="true" outlineLevel="0" collapsed="false">
      <c r="A35" s="13" t="s">
        <v>330</v>
      </c>
      <c r="B35" s="18" t="s">
        <v>331</v>
      </c>
      <c r="C35" s="18" t="s">
        <v>332</v>
      </c>
      <c r="D35" s="19" t="n">
        <f aca="false">IF(C35="","",IF(ISNUMBER(SEARCH("Aucun",C35)),0,IF(ISNUMBER(SEARCH("Tous",C35)),33,LEN(C35)-LEN(SUBSTITUTE(C35,",",""))+1)))</f>
        <v>3</v>
      </c>
      <c r="E35" s="18" t="s">
        <v>333</v>
      </c>
      <c r="F35" s="18" t="s">
        <v>222</v>
      </c>
    </row>
    <row r="36" customFormat="false" ht="21.75" hidden="false" customHeight="true" outlineLevel="0" collapsed="false">
      <c r="A36" s="13" t="s">
        <v>334</v>
      </c>
      <c r="B36" s="18" t="s">
        <v>335</v>
      </c>
      <c r="C36" s="18" t="s">
        <v>233</v>
      </c>
      <c r="D36" s="19" t="n">
        <f aca="false">IF(C36="","",IF(ISNUMBER(SEARCH("Aucun",C36)),0,IF(ISNUMBER(SEARCH("Tous",C36)),33,LEN(C36)-LEN(SUBSTITUTE(C36,",",""))+1)))</f>
        <v>1</v>
      </c>
      <c r="E36" s="18" t="s">
        <v>336</v>
      </c>
      <c r="F36" s="16" t="s">
        <v>337</v>
      </c>
    </row>
    <row r="37" customFormat="false" ht="21.75" hidden="false" customHeight="true" outlineLevel="0" collapsed="false">
      <c r="A37" s="13" t="s">
        <v>338</v>
      </c>
      <c r="B37" s="18" t="s">
        <v>339</v>
      </c>
      <c r="C37" s="18" t="s">
        <v>340</v>
      </c>
      <c r="D37" s="19" t="n">
        <f aca="false">IF(C37="","",IF(ISNUMBER(SEARCH("Aucun",C37)),0,IF(ISNUMBER(SEARCH("Tous",C37)),33,LEN(C37)-LEN(SUBSTITUTE(C37,",",""))+1)))</f>
        <v>2</v>
      </c>
      <c r="E37" s="18" t="s">
        <v>341</v>
      </c>
      <c r="F37" s="16" t="s">
        <v>342</v>
      </c>
    </row>
    <row r="38" customFormat="false" ht="21.75" hidden="false" customHeight="true" outlineLevel="0" collapsed="false">
      <c r="A38" s="13" t="s">
        <v>343</v>
      </c>
      <c r="B38" s="18" t="s">
        <v>344</v>
      </c>
      <c r="C38" s="18" t="s">
        <v>345</v>
      </c>
      <c r="D38" s="19" t="n">
        <f aca="false">IF(C38="","",IF(ISNUMBER(SEARCH("Aucun",C38)),0,IF(ISNUMBER(SEARCH("Tous",C38)),33,LEN(C38)-LEN(SUBSTITUTE(C38,",",""))+1)))</f>
        <v>4</v>
      </c>
      <c r="E38" s="18" t="s">
        <v>346</v>
      </c>
      <c r="F38" s="16" t="s">
        <v>180</v>
      </c>
    </row>
    <row r="39" customFormat="false" ht="21.75" hidden="false" customHeight="true" outlineLevel="0" collapsed="false">
      <c r="A39" s="13" t="s">
        <v>347</v>
      </c>
      <c r="B39" s="18" t="s">
        <v>348</v>
      </c>
      <c r="C39" s="18" t="s">
        <v>320</v>
      </c>
      <c r="D39" s="19" t="n">
        <f aca="false">IF(C39="","",IF(ISNUMBER(SEARCH("Aucun",C39)),0,IF(ISNUMBER(SEARCH("Tous",C39)),33,LEN(C39)-LEN(SUBSTITUTE(C39,",",""))+1)))</f>
        <v>1</v>
      </c>
      <c r="E39" s="18" t="s">
        <v>349</v>
      </c>
      <c r="F39" s="16" t="s">
        <v>350</v>
      </c>
    </row>
    <row r="41" customFormat="false" ht="45.75" hidden="false" customHeight="true" outlineLevel="0" collapsed="false">
      <c r="A41" s="11" t="s">
        <v>351</v>
      </c>
      <c r="B41" s="11"/>
      <c r="C41" s="11"/>
      <c r="D41" s="11"/>
      <c r="E41" s="11"/>
      <c r="F41" s="11"/>
    </row>
  </sheetData>
  <mergeCells count="1">
    <mergeCell ref="A41:F41"/>
  </mergeCells>
  <hyperlinks>
    <hyperlink ref="F5" r:id="rId1" display="k-li-t.com/enjeux-internes-externes-iso-9001/"/>
    <hyperlink ref="F6" r:id="rId2" display="k-li-t.com/parties-interessees-iso-9001/"/>
    <hyperlink ref="F8" r:id="rId3" display="k-li-t.com/satisfaction-client-iso-9001/"/>
    <hyperlink ref="F9" r:id="rId4" display="k-li-t.com/roles-responsabilites-autorites-iso-9001/"/>
    <hyperlink ref="F10" r:id="rId5" display="k-li-t.com/analyse-risques-iso-9001/"/>
    <hyperlink ref="F11" r:id="rId6" display="k-li-t.com/analyse-risques-iso-9001/"/>
    <hyperlink ref="F16" r:id="rId7" display="k-li-t.com/environnement-travail-iso-9001-2026/"/>
    <hyperlink ref="F17" r:id="rId8" display="k-li-t.com/connaissances-organisationnelles-iso-9001/"/>
    <hyperlink ref="F18" r:id="rId9" display="k-li-t.com/matrice-competences-iso-9001/"/>
    <hyperlink ref="F19" r:id="rId10" display="k-li-t.com/sensibilisation-personnel-iso-9001/"/>
    <hyperlink ref="F20" r:id="rId11" display="k-li-t.com/communication-iso-9001/"/>
    <hyperlink ref="F22" r:id="rId12" display="k-li-t.com/maitrise-production-liberation-produits/"/>
    <hyperlink ref="F23" r:id="rId13" display="k-li-t.com/traitement-reclamation-client-iso-9001/"/>
    <hyperlink ref="F24" r:id="rId14" display="k-li-t.com/revue-de-contrat-iso-9001/"/>
    <hyperlink ref="F25" r:id="rId15" display="k-li-t.com/revue-de-contrat-iso-9001/"/>
    <hyperlink ref="F26" r:id="rId16" display="k-li-t.com/conception-developpement-iso-9001/"/>
    <hyperlink ref="F27" r:id="rId17" display="k-li-t.com/evaluation-fournisseurs-iso-9001/"/>
    <hyperlink ref="F28" r:id="rId18" display="k-li-t.com/evaluation-fournisseurs-iso-9001/"/>
    <hyperlink ref="F29" r:id="rId19" display="k-li-t.com/evaluation-fournisseurs-iso-9001/"/>
    <hyperlink ref="F30" r:id="rId20" display="k-li-t.com/maitrise-production-liberation-produits/"/>
    <hyperlink ref="F31" r:id="rId21" display="k-li-t.com/maitrise-production-liberation-produits/"/>
    <hyperlink ref="F33" r:id="rId22" display="k-li-t.com/indicateurs-qualite-kpi-iso-9001/"/>
    <hyperlink ref="F34" r:id="rId23" display="k-li-t.com/satisfaction-client-iso-9001/"/>
    <hyperlink ref="F36" r:id="rId24" display="k-li-t.com/realiser-audit-interne-iso-9001/"/>
    <hyperlink ref="F37" r:id="rId25" display="k-li-t.com/revue-de-direction-iso-9001-2026/"/>
    <hyperlink ref="F38" r:id="rId26" display="k-li-t.com/amelioration-continue-iso-9001/"/>
    <hyperlink ref="F39" r:id="rId27" display="k-li-t.com/action-corrective-iso-9001/"/>
  </hyperlink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L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7" topLeftCell="D8" activePane="bottomRight" state="frozen"/>
      <selection pane="topLeft" activeCell="A1" activeCellId="0" sqref="A1"/>
      <selection pane="topRight" activeCell="D1" activeCellId="0" sqref="D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6"/>
    <col collapsed="false" customWidth="true" hidden="false" outlineLevel="0" max="3" min="3" style="0" width="44"/>
    <col collapsed="false" customWidth="true" hidden="false" outlineLevel="0" max="4" min="4" style="0" width="13"/>
    <col collapsed="false" customWidth="true" hidden="false" outlineLevel="0" max="5" min="5" style="0" width="18"/>
    <col collapsed="false" customWidth="true" hidden="false" outlineLevel="0" max="6" min="6" style="0" width="16"/>
    <col collapsed="false" customWidth="true" hidden="false" outlineLevel="0" max="7" min="7" style="0" width="34"/>
    <col collapsed="false" customWidth="true" hidden="false" outlineLevel="0" max="8" min="8" style="0" width="40"/>
    <col collapsed="false" customWidth="true" hidden="false" outlineLevel="0" max="9" min="9" style="0" width="18"/>
    <col collapsed="false" customWidth="true" hidden="false" outlineLevel="0" max="11" min="10" style="0" width="12"/>
    <col collapsed="false" customWidth="true" hidden="false" outlineLevel="0" max="12" min="12" style="0" width="10"/>
  </cols>
  <sheetData>
    <row r="1" customFormat="false" ht="21.75" hidden="false" customHeight="true" outlineLevel="0" collapsed="false">
      <c r="A1" s="1" t="s">
        <v>352</v>
      </c>
      <c r="B1" s="2"/>
      <c r="C1" s="2"/>
      <c r="D1" s="2"/>
      <c r="E1" s="2"/>
      <c r="F1" s="2"/>
      <c r="G1" s="2"/>
      <c r="H1" s="2"/>
      <c r="I1" s="2"/>
      <c r="J1" s="2"/>
      <c r="K1" s="2"/>
      <c r="L1" s="2"/>
    </row>
    <row r="2" customFormat="false" ht="25.5" hidden="false" customHeight="true" outlineLevel="0" collapsed="false">
      <c r="A2" s="3" t="s">
        <v>353</v>
      </c>
    </row>
    <row r="3" customFormat="false" ht="15" hidden="false" customHeight="false" outlineLevel="0" collapsed="false">
      <c r="A3" s="17" t="s">
        <v>354</v>
      </c>
    </row>
    <row r="4" customFormat="false" ht="21.75" hidden="false" customHeight="true" outlineLevel="0" collapsed="false">
      <c r="C4" s="20" t="s">
        <v>355</v>
      </c>
      <c r="D4" s="21"/>
      <c r="E4" s="21"/>
      <c r="F4" s="21"/>
      <c r="G4" s="21"/>
    </row>
    <row r="5" customFormat="false" ht="21.75" hidden="false" customHeight="true" outlineLevel="0" collapsed="false">
      <c r="C5" s="20" t="s">
        <v>356</v>
      </c>
      <c r="D5" s="22" t="n">
        <f aca="true">TODAY()</f>
        <v>46317</v>
      </c>
      <c r="E5" s="22"/>
    </row>
    <row r="7" customFormat="false" ht="43.5" hidden="false" customHeight="true" outlineLevel="0" collapsed="false">
      <c r="A7" s="12" t="s">
        <v>31</v>
      </c>
      <c r="B7" s="12" t="s">
        <v>32</v>
      </c>
      <c r="C7" s="12" t="s">
        <v>33</v>
      </c>
      <c r="D7" s="12" t="s">
        <v>357</v>
      </c>
      <c r="E7" s="12" t="s">
        <v>358</v>
      </c>
      <c r="F7" s="12" t="s">
        <v>359</v>
      </c>
      <c r="G7" s="12" t="s">
        <v>360</v>
      </c>
      <c r="H7" s="12" t="s">
        <v>361</v>
      </c>
      <c r="I7" s="12" t="s">
        <v>362</v>
      </c>
      <c r="J7" s="12" t="s">
        <v>363</v>
      </c>
      <c r="K7" s="12" t="s">
        <v>364</v>
      </c>
      <c r="L7" s="12" t="s">
        <v>365</v>
      </c>
    </row>
    <row r="8" customFormat="false" ht="57.75" hidden="false" customHeight="true" outlineLevel="0" collapsed="false">
      <c r="A8" s="13" t="n">
        <v>1</v>
      </c>
      <c r="B8" s="13" t="n">
        <v>1</v>
      </c>
      <c r="C8" s="18" t="s">
        <v>44</v>
      </c>
      <c r="D8" s="23" t="str">
        <f aca="false">IF($D$4="","",IFERROR(INDEX(Correspondance!$E6:$H6,MATCH(LEFT($D$4,FIND(" ",$D$4)-1),Correspondance!$E$5:$H$5,0)),""))</f>
        <v/>
      </c>
      <c r="E8" s="18" t="s">
        <v>366</v>
      </c>
      <c r="F8" s="15"/>
      <c r="G8" s="21"/>
      <c r="H8" s="21"/>
      <c r="I8" s="21"/>
      <c r="J8" s="24"/>
      <c r="K8" s="15"/>
      <c r="L8" s="23" t="str">
        <f aca="false">IF(AND(J8&lt;&gt;"",K8&lt;&gt;"Fait",K8&lt;&gt;"Sans objet",J8&lt;$D$5),"En retard","")</f>
        <v/>
      </c>
    </row>
    <row r="9" customFormat="false" ht="45" hidden="false" customHeight="true" outlineLevel="0" collapsed="false">
      <c r="A9" s="13" t="n">
        <v>1</v>
      </c>
      <c r="B9" s="13" t="n">
        <v>2</v>
      </c>
      <c r="C9" s="18" t="s">
        <v>52</v>
      </c>
      <c r="D9" s="23" t="str">
        <f aca="false">IF($D$4="","",IFERROR(INDEX(Correspondance!$E7:$H7,MATCH(LEFT($D$4,FIND(" ",$D$4)-1),Correspondance!$E$5:$H$5,0)),""))</f>
        <v/>
      </c>
      <c r="E9" s="18" t="s">
        <v>367</v>
      </c>
      <c r="F9" s="15"/>
      <c r="G9" s="21"/>
      <c r="H9" s="21"/>
      <c r="I9" s="21"/>
      <c r="J9" s="24"/>
      <c r="K9" s="15"/>
      <c r="L9" s="23" t="str">
        <f aca="false">IF(AND(J9&lt;&gt;"",K9&lt;&gt;"Fait",K9&lt;&gt;"Sans objet",J9&lt;$D$5),"En retard","")</f>
        <v/>
      </c>
    </row>
    <row r="10" customFormat="false" ht="45" hidden="false" customHeight="true" outlineLevel="0" collapsed="false">
      <c r="A10" s="13" t="n">
        <v>1</v>
      </c>
      <c r="B10" s="13" t="n">
        <v>3</v>
      </c>
      <c r="C10" s="18" t="s">
        <v>57</v>
      </c>
      <c r="D10" s="23" t="str">
        <f aca="false">IF($D$4="","",IFERROR(INDEX(Correspondance!$E8:$H8,MATCH(LEFT($D$4,FIND(" ",$D$4)-1),Correspondance!$E$5:$H$5,0)),""))</f>
        <v/>
      </c>
      <c r="E10" s="18" t="s">
        <v>368</v>
      </c>
      <c r="F10" s="15"/>
      <c r="G10" s="21"/>
      <c r="H10" s="21"/>
      <c r="I10" s="21"/>
      <c r="J10" s="24"/>
      <c r="K10" s="15"/>
      <c r="L10" s="23" t="str">
        <f aca="false">IF(AND(J10&lt;&gt;"",K10&lt;&gt;"Fait",K10&lt;&gt;"Sans objet",J10&lt;$D$5),"En retard","")</f>
        <v/>
      </c>
    </row>
    <row r="11" customFormat="false" ht="31.5" hidden="false" customHeight="true" outlineLevel="0" collapsed="false">
      <c r="A11" s="13" t="n">
        <v>2</v>
      </c>
      <c r="B11" s="13" t="n">
        <v>4</v>
      </c>
      <c r="C11" s="18" t="s">
        <v>63</v>
      </c>
      <c r="D11" s="23" t="str">
        <f aca="false">IF($D$4="","",IFERROR(INDEX(Correspondance!$E9:$H9,MATCH(LEFT($D$4,FIND(" ",$D$4)-1),Correspondance!$E$5:$H$5,0)),""))</f>
        <v/>
      </c>
      <c r="E11" s="18" t="s">
        <v>369</v>
      </c>
      <c r="F11" s="15"/>
      <c r="G11" s="21"/>
      <c r="H11" s="21"/>
      <c r="I11" s="21"/>
      <c r="J11" s="24"/>
      <c r="K11" s="15"/>
      <c r="L11" s="23" t="str">
        <f aca="false">IF(AND(J11&lt;&gt;"",K11&lt;&gt;"Fait",K11&lt;&gt;"Sans objet",J11&lt;$D$5),"En retard","")</f>
        <v/>
      </c>
    </row>
    <row r="12" customFormat="false" ht="31.5" hidden="false" customHeight="true" outlineLevel="0" collapsed="false">
      <c r="A12" s="13" t="n">
        <v>2</v>
      </c>
      <c r="B12" s="13" t="n">
        <v>5</v>
      </c>
      <c r="C12" s="18" t="s">
        <v>70</v>
      </c>
      <c r="D12" s="23" t="str">
        <f aca="false">IF($D$4="","",IFERROR(INDEX(Correspondance!$E10:$H10,MATCH(LEFT($D$4,FIND(" ",$D$4)-1),Correspondance!$E$5:$H$5,0)),""))</f>
        <v/>
      </c>
      <c r="E12" s="18" t="s">
        <v>370</v>
      </c>
      <c r="F12" s="15"/>
      <c r="G12" s="21"/>
      <c r="H12" s="21"/>
      <c r="I12" s="21"/>
      <c r="J12" s="24"/>
      <c r="K12" s="15"/>
      <c r="L12" s="23" t="str">
        <f aca="false">IF(AND(J12&lt;&gt;"",K12&lt;&gt;"Fait",K12&lt;&gt;"Sans objet",J12&lt;$D$5),"En retard","")</f>
        <v/>
      </c>
    </row>
    <row r="13" customFormat="false" ht="31.5" hidden="false" customHeight="true" outlineLevel="0" collapsed="false">
      <c r="A13" s="13" t="n">
        <v>2</v>
      </c>
      <c r="B13" s="13" t="n">
        <v>6</v>
      </c>
      <c r="C13" s="18" t="s">
        <v>75</v>
      </c>
      <c r="D13" s="23" t="str">
        <f aca="false">IF($D$4="","",IFERROR(INDEX(Correspondance!$E11:$H11,MATCH(LEFT($D$4,FIND(" ",$D$4)-1),Correspondance!$E$5:$H$5,0)),""))</f>
        <v/>
      </c>
      <c r="E13" s="18" t="s">
        <v>371</v>
      </c>
      <c r="F13" s="15"/>
      <c r="G13" s="21"/>
      <c r="H13" s="21"/>
      <c r="I13" s="21"/>
      <c r="J13" s="24"/>
      <c r="K13" s="15"/>
      <c r="L13" s="23" t="str">
        <f aca="false">IF(AND(J13&lt;&gt;"",K13&lt;&gt;"Fait",K13&lt;&gt;"Sans objet",J13&lt;$D$5),"En retard","")</f>
        <v/>
      </c>
    </row>
    <row r="14" customFormat="false" ht="45" hidden="false" customHeight="true" outlineLevel="0" collapsed="false">
      <c r="A14" s="13" t="n">
        <v>2</v>
      </c>
      <c r="B14" s="13" t="n">
        <v>7</v>
      </c>
      <c r="C14" s="18" t="s">
        <v>79</v>
      </c>
      <c r="D14" s="23" t="str">
        <f aca="false">IF($D$4="","",IFERROR(INDEX(Correspondance!$E12:$H12,MATCH(LEFT($D$4,FIND(" ",$D$4)-1),Correspondance!$E$5:$H$5,0)),""))</f>
        <v/>
      </c>
      <c r="E14" s="18" t="s">
        <v>372</v>
      </c>
      <c r="F14" s="15"/>
      <c r="G14" s="21"/>
      <c r="H14" s="21"/>
      <c r="I14" s="21"/>
      <c r="J14" s="24"/>
      <c r="K14" s="15"/>
      <c r="L14" s="23" t="str">
        <f aca="false">IF(AND(J14&lt;&gt;"",K14&lt;&gt;"Fait",K14&lt;&gt;"Sans objet",J14&lt;$D$5),"En retard","")</f>
        <v/>
      </c>
    </row>
    <row r="15" customFormat="false" ht="31.5" hidden="false" customHeight="true" outlineLevel="0" collapsed="false">
      <c r="A15" s="13" t="n">
        <v>2</v>
      </c>
      <c r="B15" s="13" t="n">
        <v>8</v>
      </c>
      <c r="C15" s="18" t="s">
        <v>83</v>
      </c>
      <c r="D15" s="23" t="str">
        <f aca="false">IF($D$4="","",IFERROR(INDEX(Correspondance!$E13:$H13,MATCH(LEFT($D$4,FIND(" ",$D$4)-1),Correspondance!$E$5:$H$5,0)),""))</f>
        <v/>
      </c>
      <c r="E15" s="18" t="s">
        <v>373</v>
      </c>
      <c r="F15" s="15"/>
      <c r="G15" s="21"/>
      <c r="H15" s="21"/>
      <c r="I15" s="21"/>
      <c r="J15" s="24"/>
      <c r="K15" s="15"/>
      <c r="L15" s="23" t="str">
        <f aca="false">IF(AND(J15&lt;&gt;"",K15&lt;&gt;"Fait",K15&lt;&gt;"Sans objet",J15&lt;$D$5),"En retard","")</f>
        <v/>
      </c>
    </row>
    <row r="16" customFormat="false" ht="31.5" hidden="false" customHeight="true" outlineLevel="0" collapsed="false">
      <c r="A16" s="13" t="n">
        <v>3</v>
      </c>
      <c r="B16" s="13" t="n">
        <v>9</v>
      </c>
      <c r="C16" s="18" t="s">
        <v>87</v>
      </c>
      <c r="D16" s="23" t="str">
        <f aca="false">IF($D$4="","",IFERROR(INDEX(Correspondance!$E14:$H14,MATCH(LEFT($D$4,FIND(" ",$D$4)-1),Correspondance!$E$5:$H$5,0)),""))</f>
        <v/>
      </c>
      <c r="E16" s="18" t="s">
        <v>374</v>
      </c>
      <c r="F16" s="15"/>
      <c r="G16" s="21"/>
      <c r="H16" s="21"/>
      <c r="I16" s="21"/>
      <c r="J16" s="24"/>
      <c r="K16" s="15"/>
      <c r="L16" s="23" t="str">
        <f aca="false">IF(AND(J16&lt;&gt;"",K16&lt;&gt;"Fait",K16&lt;&gt;"Sans objet",J16&lt;$D$5),"En retard","")</f>
        <v/>
      </c>
    </row>
    <row r="17" customFormat="false" ht="31.5" hidden="false" customHeight="true" outlineLevel="0" collapsed="false">
      <c r="A17" s="13" t="n">
        <v>3</v>
      </c>
      <c r="B17" s="13" t="n">
        <v>10</v>
      </c>
      <c r="C17" s="18" t="s">
        <v>91</v>
      </c>
      <c r="D17" s="23" t="str">
        <f aca="false">IF($D$4="","",IFERROR(INDEX(Correspondance!$E15:$H15,MATCH(LEFT($D$4,FIND(" ",$D$4)-1),Correspondance!$E$5:$H$5,0)),""))</f>
        <v/>
      </c>
      <c r="E17" s="18" t="s">
        <v>375</v>
      </c>
      <c r="F17" s="15"/>
      <c r="G17" s="21"/>
      <c r="H17" s="21"/>
      <c r="I17" s="21"/>
      <c r="J17" s="24"/>
      <c r="K17" s="15"/>
      <c r="L17" s="23" t="str">
        <f aca="false">IF(AND(J17&lt;&gt;"",K17&lt;&gt;"Fait",K17&lt;&gt;"Sans objet",J17&lt;$D$5),"En retard","")</f>
        <v/>
      </c>
    </row>
    <row r="18" customFormat="false" ht="31.5" hidden="false" customHeight="true" outlineLevel="0" collapsed="false">
      <c r="A18" s="13" t="n">
        <v>3</v>
      </c>
      <c r="B18" s="13" t="n">
        <v>11</v>
      </c>
      <c r="C18" s="18" t="s">
        <v>96</v>
      </c>
      <c r="D18" s="23" t="str">
        <f aca="false">IF($D$4="","",IFERROR(INDEX(Correspondance!$E16:$H16,MATCH(LEFT($D$4,FIND(" ",$D$4)-1),Correspondance!$E$5:$H$5,0)),""))</f>
        <v/>
      </c>
      <c r="E18" s="18" t="s">
        <v>376</v>
      </c>
      <c r="F18" s="15"/>
      <c r="G18" s="21"/>
      <c r="H18" s="21"/>
      <c r="I18" s="21"/>
      <c r="J18" s="24"/>
      <c r="K18" s="15"/>
      <c r="L18" s="23" t="str">
        <f aca="false">IF(AND(J18&lt;&gt;"",K18&lt;&gt;"Fait",K18&lt;&gt;"Sans objet",J18&lt;$D$5),"En retard","")</f>
        <v/>
      </c>
    </row>
    <row r="19" customFormat="false" ht="45" hidden="false" customHeight="true" outlineLevel="0" collapsed="false">
      <c r="A19" s="13" t="n">
        <v>3</v>
      </c>
      <c r="B19" s="13" t="n">
        <v>12</v>
      </c>
      <c r="C19" s="18" t="s">
        <v>100</v>
      </c>
      <c r="D19" s="23" t="str">
        <f aca="false">IF($D$4="","",IFERROR(INDEX(Correspondance!$E17:$H17,MATCH(LEFT($D$4,FIND(" ",$D$4)-1),Correspondance!$E$5:$H$5,0)),""))</f>
        <v/>
      </c>
      <c r="E19" s="18" t="s">
        <v>377</v>
      </c>
      <c r="F19" s="15"/>
      <c r="G19" s="21"/>
      <c r="H19" s="21"/>
      <c r="I19" s="21"/>
      <c r="J19" s="24"/>
      <c r="K19" s="15"/>
      <c r="L19" s="23" t="str">
        <f aca="false">IF(AND(J19&lt;&gt;"",K19&lt;&gt;"Fait",K19&lt;&gt;"Sans objet",J19&lt;$D$5),"En retard","")</f>
        <v/>
      </c>
    </row>
    <row r="20" customFormat="false" ht="31.5" hidden="false" customHeight="true" outlineLevel="0" collapsed="false">
      <c r="A20" s="13" t="n">
        <v>3</v>
      </c>
      <c r="B20" s="13" t="n">
        <v>13</v>
      </c>
      <c r="C20" s="18" t="s">
        <v>105</v>
      </c>
      <c r="D20" s="23" t="str">
        <f aca="false">IF($D$4="","",IFERROR(INDEX(Correspondance!$E18:$H18,MATCH(LEFT($D$4,FIND(" ",$D$4)-1),Correspondance!$E$5:$H$5,0)),""))</f>
        <v/>
      </c>
      <c r="E20" s="18" t="s">
        <v>378</v>
      </c>
      <c r="F20" s="15"/>
      <c r="G20" s="21"/>
      <c r="H20" s="21"/>
      <c r="I20" s="21"/>
      <c r="J20" s="24"/>
      <c r="K20" s="15"/>
      <c r="L20" s="23" t="str">
        <f aca="false">IF(AND(J20&lt;&gt;"",K20&lt;&gt;"Fait",K20&lt;&gt;"Sans objet",J20&lt;$D$5),"En retard","")</f>
        <v/>
      </c>
    </row>
    <row r="21" customFormat="false" ht="45" hidden="false" customHeight="true" outlineLevel="0" collapsed="false">
      <c r="A21" s="13" t="n">
        <v>3</v>
      </c>
      <c r="B21" s="13" t="n">
        <v>14</v>
      </c>
      <c r="C21" s="18" t="s">
        <v>109</v>
      </c>
      <c r="D21" s="23" t="str">
        <f aca="false">IF($D$4="","",IFERROR(INDEX(Correspondance!$E19:$H19,MATCH(LEFT($D$4,FIND(" ",$D$4)-1),Correspondance!$E$5:$H$5,0)),""))</f>
        <v/>
      </c>
      <c r="E21" s="18" t="s">
        <v>254</v>
      </c>
      <c r="F21" s="15"/>
      <c r="G21" s="21"/>
      <c r="H21" s="21"/>
      <c r="I21" s="21"/>
      <c r="J21" s="24"/>
      <c r="K21" s="15"/>
      <c r="L21" s="23" t="str">
        <f aca="false">IF(AND(J21&lt;&gt;"",K21&lt;&gt;"Fait",K21&lt;&gt;"Sans objet",J21&lt;$D$5),"En retard","")</f>
        <v/>
      </c>
    </row>
    <row r="22" customFormat="false" ht="31.5" hidden="false" customHeight="true" outlineLevel="0" collapsed="false">
      <c r="A22" s="13" t="n">
        <v>3</v>
      </c>
      <c r="B22" s="13" t="n">
        <v>15</v>
      </c>
      <c r="C22" s="18" t="s">
        <v>113</v>
      </c>
      <c r="D22" s="23" t="str">
        <f aca="false">IF($D$4="","",IFERROR(INDEX(Correspondance!$E20:$H20,MATCH(LEFT($D$4,FIND(" ",$D$4)-1),Correspondance!$E$5:$H$5,0)),""))</f>
        <v/>
      </c>
      <c r="E22" s="18" t="s">
        <v>379</v>
      </c>
      <c r="F22" s="15"/>
      <c r="G22" s="21"/>
      <c r="H22" s="21"/>
      <c r="I22" s="21"/>
      <c r="J22" s="24"/>
      <c r="K22" s="15"/>
      <c r="L22" s="23" t="str">
        <f aca="false">IF(AND(J22&lt;&gt;"",K22&lt;&gt;"Fait",K22&lt;&gt;"Sans objet",J22&lt;$D$5),"En retard","")</f>
        <v/>
      </c>
    </row>
    <row r="23" customFormat="false" ht="45" hidden="false" customHeight="true" outlineLevel="0" collapsed="false">
      <c r="A23" s="13" t="n">
        <v>3</v>
      </c>
      <c r="B23" s="13" t="n">
        <v>16</v>
      </c>
      <c r="C23" s="18" t="s">
        <v>117</v>
      </c>
      <c r="D23" s="23" t="str">
        <f aca="false">IF($D$4="","",IFERROR(INDEX(Correspondance!$E21:$H21,MATCH(LEFT($D$4,FIND(" ",$D$4)-1),Correspondance!$E$5:$H$5,0)),""))</f>
        <v/>
      </c>
      <c r="E23" s="18" t="s">
        <v>380</v>
      </c>
      <c r="F23" s="15"/>
      <c r="G23" s="21"/>
      <c r="H23" s="21"/>
      <c r="I23" s="21"/>
      <c r="J23" s="24"/>
      <c r="K23" s="15"/>
      <c r="L23" s="23" t="str">
        <f aca="false">IF(AND(J23&lt;&gt;"",K23&lt;&gt;"Fait",K23&lt;&gt;"Sans objet",J23&lt;$D$5),"En retard","")</f>
        <v/>
      </c>
    </row>
    <row r="24" customFormat="false" ht="31.5" hidden="false" customHeight="true" outlineLevel="0" collapsed="false">
      <c r="A24" s="13" t="n">
        <v>4</v>
      </c>
      <c r="B24" s="13" t="n">
        <v>17</v>
      </c>
      <c r="C24" s="18" t="s">
        <v>121</v>
      </c>
      <c r="D24" s="23" t="str">
        <f aca="false">IF($D$4="","",IFERROR(INDEX(Correspondance!$E22:$H22,MATCH(LEFT($D$4,FIND(" ",$D$4)-1),Correspondance!$E$5:$H$5,0)),""))</f>
        <v/>
      </c>
      <c r="E24" s="18" t="s">
        <v>381</v>
      </c>
      <c r="F24" s="15"/>
      <c r="G24" s="21"/>
      <c r="H24" s="21"/>
      <c r="I24" s="21"/>
      <c r="J24" s="24"/>
      <c r="K24" s="15"/>
      <c r="L24" s="23" t="str">
        <f aca="false">IF(AND(J24&lt;&gt;"",K24&lt;&gt;"Fait",K24&lt;&gt;"Sans objet",J24&lt;$D$5),"En retard","")</f>
        <v/>
      </c>
    </row>
    <row r="25" customFormat="false" ht="31.5" hidden="false" customHeight="true" outlineLevel="0" collapsed="false">
      <c r="A25" s="13" t="n">
        <v>4</v>
      </c>
      <c r="B25" s="13" t="n">
        <v>18</v>
      </c>
      <c r="C25" s="18" t="s">
        <v>125</v>
      </c>
      <c r="D25" s="23" t="str">
        <f aca="false">IF($D$4="","",IFERROR(INDEX(Correspondance!$E23:$H23,MATCH(LEFT($D$4,FIND(" ",$D$4)-1),Correspondance!$E$5:$H$5,0)),""))</f>
        <v/>
      </c>
      <c r="E25" s="18" t="s">
        <v>382</v>
      </c>
      <c r="F25" s="15"/>
      <c r="G25" s="21"/>
      <c r="H25" s="21"/>
      <c r="I25" s="21"/>
      <c r="J25" s="24"/>
      <c r="K25" s="15"/>
      <c r="L25" s="23" t="str">
        <f aca="false">IF(AND(J25&lt;&gt;"",K25&lt;&gt;"Fait",K25&lt;&gt;"Sans objet",J25&lt;$D$5),"En retard","")</f>
        <v/>
      </c>
    </row>
    <row r="26" customFormat="false" ht="45" hidden="false" customHeight="true" outlineLevel="0" collapsed="false">
      <c r="A26" s="13" t="n">
        <v>4</v>
      </c>
      <c r="B26" s="13" t="n">
        <v>19</v>
      </c>
      <c r="C26" s="18" t="s">
        <v>130</v>
      </c>
      <c r="D26" s="23" t="str">
        <f aca="false">IF($D$4="","",IFERROR(INDEX(Correspondance!$E24:$H24,MATCH(LEFT($D$4,FIND(" ",$D$4)-1),Correspondance!$E$5:$H$5,0)),""))</f>
        <v/>
      </c>
      <c r="E26" s="18" t="s">
        <v>383</v>
      </c>
      <c r="F26" s="15"/>
      <c r="G26" s="21"/>
      <c r="H26" s="21"/>
      <c r="I26" s="21"/>
      <c r="J26" s="24"/>
      <c r="K26" s="15"/>
      <c r="L26" s="23" t="str">
        <f aca="false">IF(AND(J26&lt;&gt;"",K26&lt;&gt;"Fait",K26&lt;&gt;"Sans objet",J26&lt;$D$5),"En retard","")</f>
        <v/>
      </c>
    </row>
    <row r="27" customFormat="false" ht="45" hidden="false" customHeight="true" outlineLevel="0" collapsed="false">
      <c r="A27" s="13" t="n">
        <v>4</v>
      </c>
      <c r="B27" s="13" t="n">
        <v>20</v>
      </c>
      <c r="C27" s="18" t="s">
        <v>135</v>
      </c>
      <c r="D27" s="23" t="str">
        <f aca="false">IF($D$4="","",IFERROR(INDEX(Correspondance!$E25:$H25,MATCH(LEFT($D$4,FIND(" ",$D$4)-1),Correspondance!$E$5:$H$5,0)),""))</f>
        <v/>
      </c>
      <c r="E27" s="18" t="s">
        <v>384</v>
      </c>
      <c r="F27" s="15"/>
      <c r="G27" s="21"/>
      <c r="H27" s="21"/>
      <c r="I27" s="21"/>
      <c r="J27" s="24"/>
      <c r="K27" s="15"/>
      <c r="L27" s="23" t="str">
        <f aca="false">IF(AND(J27&lt;&gt;"",K27&lt;&gt;"Fait",K27&lt;&gt;"Sans objet",J27&lt;$D$5),"En retard","")</f>
        <v/>
      </c>
    </row>
    <row r="28" customFormat="false" ht="31.5" hidden="false" customHeight="true" outlineLevel="0" collapsed="false">
      <c r="A28" s="13" t="n">
        <v>5</v>
      </c>
      <c r="B28" s="13" t="n">
        <v>21</v>
      </c>
      <c r="C28" s="18" t="s">
        <v>139</v>
      </c>
      <c r="D28" s="23" t="str">
        <f aca="false">IF($D$4="","",IFERROR(INDEX(Correspondance!$E26:$H26,MATCH(LEFT($D$4,FIND(" ",$D$4)-1),Correspondance!$E$5:$H$5,0)),""))</f>
        <v/>
      </c>
      <c r="E28" s="18" t="s">
        <v>385</v>
      </c>
      <c r="F28" s="15"/>
      <c r="G28" s="21"/>
      <c r="H28" s="21"/>
      <c r="I28" s="21"/>
      <c r="J28" s="24"/>
      <c r="K28" s="15"/>
      <c r="L28" s="23" t="str">
        <f aca="false">IF(AND(J28&lt;&gt;"",K28&lt;&gt;"Fait",K28&lt;&gt;"Sans objet",J28&lt;$D$5),"En retard","")</f>
        <v/>
      </c>
    </row>
    <row r="29" customFormat="false" ht="31.5" hidden="false" customHeight="true" outlineLevel="0" collapsed="false">
      <c r="A29" s="13" t="n">
        <v>5</v>
      </c>
      <c r="B29" s="13" t="n">
        <v>22</v>
      </c>
      <c r="C29" s="18" t="s">
        <v>144</v>
      </c>
      <c r="D29" s="23" t="str">
        <f aca="false">IF($D$4="","",IFERROR(INDEX(Correspondance!$E27:$H27,MATCH(LEFT($D$4,FIND(" ",$D$4)-1),Correspondance!$E$5:$H$5,0)),""))</f>
        <v/>
      </c>
      <c r="E29" s="18" t="s">
        <v>386</v>
      </c>
      <c r="F29" s="15"/>
      <c r="G29" s="21"/>
      <c r="H29" s="21"/>
      <c r="I29" s="21"/>
      <c r="J29" s="24"/>
      <c r="K29" s="15"/>
      <c r="L29" s="23" t="str">
        <f aca="false">IF(AND(J29&lt;&gt;"",K29&lt;&gt;"Fait",K29&lt;&gt;"Sans objet",J29&lt;$D$5),"En retard","")</f>
        <v/>
      </c>
    </row>
    <row r="30" customFormat="false" ht="30" hidden="false" customHeight="true" outlineLevel="0" collapsed="false">
      <c r="A30" s="13" t="n">
        <v>6</v>
      </c>
      <c r="B30" s="13" t="n">
        <v>23</v>
      </c>
      <c r="C30" s="18" t="s">
        <v>149</v>
      </c>
      <c r="D30" s="23" t="str">
        <f aca="false">IF($D$4="","",IFERROR(INDEX(Correspondance!$E28:$H28,MATCH(LEFT($D$4,FIND(" ",$D$4)-1),Correspondance!$E$5:$H$5,0)),""))</f>
        <v/>
      </c>
      <c r="E30" s="18" t="s">
        <v>387</v>
      </c>
      <c r="F30" s="15"/>
      <c r="G30" s="21"/>
      <c r="H30" s="21"/>
      <c r="I30" s="21"/>
      <c r="J30" s="24"/>
      <c r="K30" s="15"/>
      <c r="L30" s="23" t="str">
        <f aca="false">IF(AND(J30&lt;&gt;"",K30&lt;&gt;"Fait",K30&lt;&gt;"Sans objet",J30&lt;$D$5),"En retard","")</f>
        <v/>
      </c>
    </row>
    <row r="31" customFormat="false" ht="31.5" hidden="false" customHeight="true" outlineLevel="0" collapsed="false">
      <c r="A31" s="13" t="n">
        <v>6</v>
      </c>
      <c r="B31" s="13" t="n">
        <v>24</v>
      </c>
      <c r="C31" s="18" t="s">
        <v>154</v>
      </c>
      <c r="D31" s="23" t="str">
        <f aca="false">IF($D$4="","",IFERROR(INDEX(Correspondance!$E29:$H29,MATCH(LEFT($D$4,FIND(" ",$D$4)-1),Correspondance!$E$5:$H$5,0)),""))</f>
        <v/>
      </c>
      <c r="E31" s="18" t="s">
        <v>388</v>
      </c>
      <c r="F31" s="15"/>
      <c r="G31" s="21"/>
      <c r="H31" s="21"/>
      <c r="I31" s="21"/>
      <c r="J31" s="24"/>
      <c r="K31" s="15"/>
      <c r="L31" s="23" t="str">
        <f aca="false">IF(AND(J31&lt;&gt;"",K31&lt;&gt;"Fait",K31&lt;&gt;"Sans objet",J31&lt;$D$5),"En retard","")</f>
        <v/>
      </c>
    </row>
    <row r="32" customFormat="false" ht="31.5" hidden="false" customHeight="true" outlineLevel="0" collapsed="false">
      <c r="A32" s="13" t="n">
        <v>6</v>
      </c>
      <c r="B32" s="13" t="n">
        <v>25</v>
      </c>
      <c r="C32" s="18" t="s">
        <v>158</v>
      </c>
      <c r="D32" s="23" t="str">
        <f aca="false">IF($D$4="","",IFERROR(INDEX(Correspondance!$E30:$H30,MATCH(LEFT($D$4,FIND(" ",$D$4)-1),Correspondance!$E$5:$H$5,0)),""))</f>
        <v/>
      </c>
      <c r="E32" s="18" t="s">
        <v>389</v>
      </c>
      <c r="F32" s="15"/>
      <c r="G32" s="21"/>
      <c r="H32" s="21"/>
      <c r="I32" s="21"/>
      <c r="J32" s="24"/>
      <c r="K32" s="15"/>
      <c r="L32" s="23" t="str">
        <f aca="false">IF(AND(J32&lt;&gt;"",K32&lt;&gt;"Fait",K32&lt;&gt;"Sans objet",J32&lt;$D$5),"En retard","")</f>
        <v/>
      </c>
    </row>
    <row r="33" customFormat="false" ht="31.5" hidden="false" customHeight="true" outlineLevel="0" collapsed="false">
      <c r="A33" s="13" t="n">
        <v>6</v>
      </c>
      <c r="B33" s="13" t="n">
        <v>26</v>
      </c>
      <c r="C33" s="18" t="s">
        <v>162</v>
      </c>
      <c r="D33" s="23" t="str">
        <f aca="false">IF($D$4="","",IFERROR(INDEX(Correspondance!$E31:$H31,MATCH(LEFT($D$4,FIND(" ",$D$4)-1),Correspondance!$E$5:$H$5,0)),""))</f>
        <v/>
      </c>
      <c r="E33" s="18" t="s">
        <v>390</v>
      </c>
      <c r="F33" s="15"/>
      <c r="G33" s="21"/>
      <c r="H33" s="21"/>
      <c r="I33" s="21"/>
      <c r="J33" s="24"/>
      <c r="K33" s="15"/>
      <c r="L33" s="23" t="str">
        <f aca="false">IF(AND(J33&lt;&gt;"",K33&lt;&gt;"Fait",K33&lt;&gt;"Sans objet",J33&lt;$D$5),"En retard","")</f>
        <v/>
      </c>
    </row>
    <row r="34" customFormat="false" ht="31.5" hidden="false" customHeight="true" outlineLevel="0" collapsed="false">
      <c r="A34" s="13" t="n">
        <v>6</v>
      </c>
      <c r="B34" s="13" t="n">
        <v>27</v>
      </c>
      <c r="C34" s="18" t="s">
        <v>167</v>
      </c>
      <c r="D34" s="23" t="str">
        <f aca="false">IF($D$4="","",IFERROR(INDEX(Correspondance!$E32:$H32,MATCH(LEFT($D$4,FIND(" ",$D$4)-1),Correspondance!$E$5:$H$5,0)),""))</f>
        <v/>
      </c>
      <c r="E34" s="18" t="s">
        <v>391</v>
      </c>
      <c r="F34" s="15"/>
      <c r="G34" s="21"/>
      <c r="H34" s="21"/>
      <c r="I34" s="21"/>
      <c r="J34" s="24"/>
      <c r="K34" s="15"/>
      <c r="L34" s="23" t="str">
        <f aca="false">IF(AND(J34&lt;&gt;"",K34&lt;&gt;"Fait",K34&lt;&gt;"Sans objet",J34&lt;$D$5),"En retard","")</f>
        <v/>
      </c>
    </row>
    <row r="35" customFormat="false" ht="31.5" hidden="false" customHeight="true" outlineLevel="0" collapsed="false">
      <c r="A35" s="13" t="n">
        <v>6</v>
      </c>
      <c r="B35" s="13" t="n">
        <v>28</v>
      </c>
      <c r="C35" s="18" t="s">
        <v>172</v>
      </c>
      <c r="D35" s="23" t="str">
        <f aca="false">IF($D$4="","",IFERROR(INDEX(Correspondance!$E33:$H33,MATCH(LEFT($D$4,FIND(" ",$D$4)-1),Correspondance!$E$5:$H$5,0)),""))</f>
        <v/>
      </c>
      <c r="E35" s="18" t="s">
        <v>392</v>
      </c>
      <c r="F35" s="15"/>
      <c r="G35" s="21"/>
      <c r="H35" s="21"/>
      <c r="I35" s="21"/>
      <c r="J35" s="24"/>
      <c r="K35" s="15"/>
      <c r="L35" s="23" t="str">
        <f aca="false">IF(AND(J35&lt;&gt;"",K35&lt;&gt;"Fait",K35&lt;&gt;"Sans objet",J35&lt;$D$5),"En retard","")</f>
        <v/>
      </c>
    </row>
    <row r="36" customFormat="false" ht="31.5" hidden="false" customHeight="true" outlineLevel="0" collapsed="false">
      <c r="A36" s="13" t="n">
        <v>6</v>
      </c>
      <c r="B36" s="13" t="n">
        <v>29</v>
      </c>
      <c r="C36" s="18" t="s">
        <v>176</v>
      </c>
      <c r="D36" s="23" t="str">
        <f aca="false">IF($D$4="","",IFERROR(INDEX(Correspondance!$E34:$H34,MATCH(LEFT($D$4,FIND(" ",$D$4)-1),Correspondance!$E$5:$H$5,0)),""))</f>
        <v/>
      </c>
      <c r="E36" s="18" t="s">
        <v>343</v>
      </c>
      <c r="F36" s="15"/>
      <c r="G36" s="21"/>
      <c r="H36" s="21"/>
      <c r="I36" s="21"/>
      <c r="J36" s="24"/>
      <c r="K36" s="15"/>
      <c r="L36" s="23" t="str">
        <f aca="false">IF(AND(J36&lt;&gt;"",K36&lt;&gt;"Fait",K36&lt;&gt;"Sans objet",J36&lt;$D$5),"En retard","")</f>
        <v/>
      </c>
    </row>
    <row r="37" customFormat="false" ht="45" hidden="false" customHeight="true" outlineLevel="0" collapsed="false">
      <c r="A37" s="13" t="n">
        <v>7</v>
      </c>
      <c r="B37" s="13" t="n">
        <v>30</v>
      </c>
      <c r="C37" s="18" t="s">
        <v>181</v>
      </c>
      <c r="D37" s="23" t="str">
        <f aca="false">IF($D$4="","",IFERROR(INDEX(Correspondance!$E35:$H35,MATCH(LEFT($D$4,FIND(" ",$D$4)-1),Correspondance!$E$5:$H$5,0)),""))</f>
        <v/>
      </c>
      <c r="E37" s="18" t="s">
        <v>393</v>
      </c>
      <c r="F37" s="15"/>
      <c r="G37" s="21"/>
      <c r="H37" s="21"/>
      <c r="I37" s="21"/>
      <c r="J37" s="24"/>
      <c r="K37" s="15"/>
      <c r="L37" s="23" t="str">
        <f aca="false">IF(AND(J37&lt;&gt;"",K37&lt;&gt;"Fait",K37&lt;&gt;"Sans objet",J37&lt;$D$5),"En retard","")</f>
        <v/>
      </c>
    </row>
    <row r="38" customFormat="false" ht="31.5" hidden="false" customHeight="true" outlineLevel="0" collapsed="false">
      <c r="A38" s="13" t="n">
        <v>7</v>
      </c>
      <c r="B38" s="13" t="n">
        <v>31</v>
      </c>
      <c r="C38" s="18" t="s">
        <v>186</v>
      </c>
      <c r="D38" s="23" t="str">
        <f aca="false">IF($D$4="","",IFERROR(INDEX(Correspondance!$E36:$H36,MATCH(LEFT($D$4,FIND(" ",$D$4)-1),Correspondance!$E$5:$H$5,0)),""))</f>
        <v/>
      </c>
      <c r="E38" s="18" t="s">
        <v>394</v>
      </c>
      <c r="F38" s="15"/>
      <c r="G38" s="21"/>
      <c r="H38" s="21"/>
      <c r="I38" s="21"/>
      <c r="J38" s="24"/>
      <c r="K38" s="15"/>
      <c r="L38" s="23" t="str">
        <f aca="false">IF(AND(J38&lt;&gt;"",K38&lt;&gt;"Fait",K38&lt;&gt;"Sans objet",J38&lt;$D$5),"En retard","")</f>
        <v/>
      </c>
    </row>
    <row r="39" customFormat="false" ht="45" hidden="false" customHeight="true" outlineLevel="0" collapsed="false">
      <c r="A39" s="13" t="n">
        <v>7</v>
      </c>
      <c r="B39" s="13" t="n">
        <v>32</v>
      </c>
      <c r="C39" s="18" t="s">
        <v>192</v>
      </c>
      <c r="D39" s="23" t="str">
        <f aca="false">IF($D$4="","",IFERROR(INDEX(Correspondance!$E37:$H37,MATCH(LEFT($D$4,FIND(" ",$D$4)-1),Correspondance!$E$5:$H$5,0)),""))</f>
        <v/>
      </c>
      <c r="E39" s="18" t="s">
        <v>395</v>
      </c>
      <c r="F39" s="15"/>
      <c r="G39" s="21"/>
      <c r="H39" s="21"/>
      <c r="I39" s="21"/>
      <c r="J39" s="24"/>
      <c r="K39" s="15"/>
      <c r="L39" s="23" t="str">
        <f aca="false">IF(AND(J39&lt;&gt;"",K39&lt;&gt;"Fait",K39&lt;&gt;"Sans objet",J39&lt;$D$5),"En retard","")</f>
        <v/>
      </c>
    </row>
    <row r="40" customFormat="false" ht="45" hidden="false" customHeight="true" outlineLevel="0" collapsed="false">
      <c r="A40" s="13" t="n">
        <v>7</v>
      </c>
      <c r="B40" s="13" t="n">
        <v>33</v>
      </c>
      <c r="C40" s="18" t="s">
        <v>197</v>
      </c>
      <c r="D40" s="23" t="str">
        <f aca="false">IF($D$4="","",IFERROR(INDEX(Correspondance!$E38:$H38,MATCH(LEFT($D$4,FIND(" ",$D$4)-1),Correspondance!$E$5:$H$5,0)),""))</f>
        <v/>
      </c>
      <c r="E40" s="18" t="s">
        <v>396</v>
      </c>
      <c r="F40" s="15"/>
      <c r="G40" s="21"/>
      <c r="H40" s="21"/>
      <c r="I40" s="21"/>
      <c r="J40" s="24"/>
      <c r="K40" s="15"/>
      <c r="L40" s="23" t="str">
        <f aca="false">IF(AND(J40&lt;&gt;"",K40&lt;&gt;"Fait",K40&lt;&gt;"Sans objet",J40&lt;$D$5),"En retard","")</f>
        <v/>
      </c>
    </row>
  </sheetData>
  <autoFilter ref="A7:L40"/>
  <mergeCells count="2">
    <mergeCell ref="D4:G4"/>
    <mergeCell ref="D5:E5"/>
  </mergeCells>
  <conditionalFormatting sqref="D8:D40">
    <cfRule type="expression" priority="2" aboveAverage="0" equalAverage="0" bottom="0" percent="0" rank="0" text="" dxfId="18">
      <formula>$D8="Non"</formula>
    </cfRule>
  </conditionalFormatting>
  <conditionalFormatting sqref="A8:C40">
    <cfRule type="expression" priority="3" aboveAverage="0" equalAverage="0" bottom="0" percent="0" rank="0" text="" dxfId="18">
      <formula>$D8="Non"</formula>
    </cfRule>
  </conditionalFormatting>
  <conditionalFormatting sqref="F8:F40">
    <cfRule type="expression" priority="4" aboveAverage="0" equalAverage="0" bottom="0" percent="0" rank="0" text="" dxfId="19">
      <formula>$F8="Oui"</formula>
    </cfRule>
    <cfRule type="expression" priority="5" aboveAverage="0" equalAverage="0" bottom="0" percent="0" rank="0" text="" dxfId="16">
      <formula>$F8="Partiellement"</formula>
    </cfRule>
    <cfRule type="expression" priority="6" aboveAverage="0" equalAverage="0" bottom="0" percent="0" rank="0" text="" dxfId="13">
      <formula>OR($F8="Non",$F8="Pas de système ISO")</formula>
    </cfRule>
    <cfRule type="expression" priority="7" aboveAverage="0" equalAverage="0" bottom="0" percent="0" rank="0" text="" dxfId="20">
      <formula>AND($D8="Oui",$F8="")</formula>
    </cfRule>
  </conditionalFormatting>
  <conditionalFormatting sqref="K8:K40">
    <cfRule type="expression" priority="8" aboveAverage="0" equalAverage="0" bottom="0" percent="0" rank="0" text="" dxfId="19">
      <formula>$K8="Fait"</formula>
    </cfRule>
  </conditionalFormatting>
  <conditionalFormatting sqref="L8:L40">
    <cfRule type="expression" priority="9" aboveAverage="0" equalAverage="0" bottom="0" percent="0" rank="0" text="" dxfId="13">
      <formula>$L8="En retard"</formula>
    </cfRule>
  </conditionalFormatting>
  <dataValidations count="3">
    <dataValidation allowBlank="true" errorStyle="stop" operator="between" showDropDown="false" showErrorMessage="false" showInputMessage="false" sqref="D4" type="list">
      <formula1>Listes!$A$4:$A$7</formula1>
      <formula2>0</formula2>
    </dataValidation>
    <dataValidation allowBlank="true" errorStyle="stop" operator="between" showDropDown="false" showErrorMessage="false" showInputMessage="false" sqref="F8:F40" type="list">
      <formula1>Listes!$B$4:$B$7</formula1>
      <formula2>0</formula2>
    </dataValidation>
    <dataValidation allowBlank="true" errorStyle="stop" operator="between" showDropDown="false" showErrorMessage="false" showInputMessage="false" sqref="K8:K40" type="list">
      <formula1>Listes!$C$4:$C$7</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K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44"/>
    <col collapsed="false" customWidth="true" hidden="false" outlineLevel="0" max="3" min="3" style="0" width="13"/>
    <col collapsed="false" customWidth="true" hidden="false" outlineLevel="0" max="4" min="4" style="0" width="12"/>
    <col collapsed="false" customWidth="true" hidden="false" outlineLevel="0" max="5" min="5" style="0" width="13"/>
    <col collapsed="false" customWidth="true" hidden="false" outlineLevel="0" max="6" min="6" style="0" width="9"/>
    <col collapsed="false" customWidth="true" hidden="false" outlineLevel="0" max="7" min="7" style="0" width="13"/>
    <col collapsed="false" customWidth="true" hidden="false" outlineLevel="0" max="8" min="8" style="0" width="12"/>
    <col collapsed="false" customWidth="true" hidden="false" outlineLevel="0" max="9" min="9" style="0" width="11"/>
    <col collapsed="false" customWidth="true" hidden="false" outlineLevel="0" max="10" min="10" style="0" width="12"/>
    <col collapsed="false" customWidth="true" hidden="false" outlineLevel="0" max="11" min="11" style="0" width="10"/>
  </cols>
  <sheetData>
    <row r="1" customFormat="false" ht="21.75" hidden="false" customHeight="true" outlineLevel="0" collapsed="false">
      <c r="A1" s="1" t="s">
        <v>397</v>
      </c>
      <c r="B1" s="2"/>
      <c r="C1" s="2"/>
      <c r="D1" s="2"/>
      <c r="E1" s="2"/>
      <c r="F1" s="2"/>
      <c r="G1" s="2"/>
      <c r="H1" s="2"/>
      <c r="I1" s="2"/>
      <c r="J1" s="2"/>
      <c r="K1" s="2"/>
    </row>
    <row r="2" customFormat="false" ht="25.5" hidden="false" customHeight="true" outlineLevel="0" collapsed="false">
      <c r="A2" s="3" t="s">
        <v>398</v>
      </c>
    </row>
    <row r="3" customFormat="false" ht="15" hidden="false" customHeight="false" outlineLevel="0" collapsed="false">
      <c r="A3" s="17" t="s">
        <v>399</v>
      </c>
    </row>
    <row r="5" customFormat="false" ht="43.5" hidden="false" customHeight="true" outlineLevel="0" collapsed="false">
      <c r="A5" s="12" t="s">
        <v>31</v>
      </c>
      <c r="B5" s="12" t="s">
        <v>206</v>
      </c>
      <c r="C5" s="12" t="s">
        <v>400</v>
      </c>
      <c r="D5" s="12" t="s">
        <v>401</v>
      </c>
      <c r="E5" s="12" t="s">
        <v>402</v>
      </c>
      <c r="F5" s="12" t="s">
        <v>58</v>
      </c>
      <c r="G5" s="12" t="s">
        <v>403</v>
      </c>
      <c r="H5" s="12" t="s">
        <v>404</v>
      </c>
      <c r="I5" s="12" t="s">
        <v>405</v>
      </c>
      <c r="J5" s="12" t="s">
        <v>406</v>
      </c>
      <c r="K5" s="12" t="s">
        <v>407</v>
      </c>
    </row>
    <row r="6" customFormat="false" ht="24" hidden="false" customHeight="true" outlineLevel="0" collapsed="false">
      <c r="A6" s="13" t="n">
        <v>1</v>
      </c>
      <c r="B6" s="18" t="s">
        <v>408</v>
      </c>
      <c r="C6" s="19" t="n">
        <f aca="false">COUNTIFS(Suivi!$A$8:$A$40,$A6,Suivi!$D$8:$D$40,"Oui")</f>
        <v>0</v>
      </c>
      <c r="D6" s="19" t="n">
        <f aca="false">COUNTIFS(Suivi!$A$8:$A$40,$A6,Suivi!$D$8:$D$40,"Oui",Suivi!$F$8:$F$40,"Oui")</f>
        <v>0</v>
      </c>
      <c r="E6" s="19" t="n">
        <f aca="false">COUNTIFS(Suivi!$A$8:$A$40,$A6,Suivi!$D$8:$D$40,"Oui",Suivi!$F$8:$F$40,"Partiellement")</f>
        <v>0</v>
      </c>
      <c r="F6" s="19" t="n">
        <f aca="false">COUNTIFS(Suivi!$A$8:$A$40,$A6,Suivi!$D$8:$D$40,"Oui",Suivi!$F$8:$F$40,"Non")</f>
        <v>0</v>
      </c>
      <c r="G6" s="19" t="n">
        <f aca="false">COUNTIFS(Suivi!$A$8:$A$40,$A6,Suivi!$D$8:$D$40,"Oui",Suivi!$F$8:$F$40,"Pas de système ISO")</f>
        <v>0</v>
      </c>
      <c r="H6" s="19" t="n">
        <f aca="false">C6-SUM(D6:G6)</f>
        <v>0</v>
      </c>
      <c r="I6" s="19" t="n">
        <f aca="false">COUNTIFS(Suivi!$A$8:$A$40,$A6,Suivi!$D$8:$D$40,"Oui",Suivi!$K$8:$K$40,"Fait")</f>
        <v>0</v>
      </c>
      <c r="J6" s="19" t="n">
        <f aca="false">COUNTIFS(Suivi!$A$8:$A$40,$A6,Suivi!$D$8:$D$40,"Oui",Suivi!$L$8:$L$40,"En retard")</f>
        <v>0</v>
      </c>
      <c r="K6" s="25" t="str">
        <f aca="false">IF(C6=0,"",D6/C6)</f>
        <v/>
      </c>
    </row>
    <row r="7" customFormat="false" ht="24" hidden="false" customHeight="true" outlineLevel="0" collapsed="false">
      <c r="A7" s="13" t="n">
        <v>2</v>
      </c>
      <c r="B7" s="18" t="s">
        <v>409</v>
      </c>
      <c r="C7" s="19" t="n">
        <f aca="false">COUNTIFS(Suivi!$A$8:$A$40,$A7,Suivi!$D$8:$D$40,"Oui")</f>
        <v>0</v>
      </c>
      <c r="D7" s="19" t="n">
        <f aca="false">COUNTIFS(Suivi!$A$8:$A$40,$A7,Suivi!$D$8:$D$40,"Oui",Suivi!$F$8:$F$40,"Oui")</f>
        <v>0</v>
      </c>
      <c r="E7" s="19" t="n">
        <f aca="false">COUNTIFS(Suivi!$A$8:$A$40,$A7,Suivi!$D$8:$D$40,"Oui",Suivi!$F$8:$F$40,"Partiellement")</f>
        <v>0</v>
      </c>
      <c r="F7" s="19" t="n">
        <f aca="false">COUNTIFS(Suivi!$A$8:$A$40,$A7,Suivi!$D$8:$D$40,"Oui",Suivi!$F$8:$F$40,"Non")</f>
        <v>0</v>
      </c>
      <c r="G7" s="19" t="n">
        <f aca="false">COUNTIFS(Suivi!$A$8:$A$40,$A7,Suivi!$D$8:$D$40,"Oui",Suivi!$F$8:$F$40,"Pas de système ISO")</f>
        <v>0</v>
      </c>
      <c r="H7" s="19" t="n">
        <f aca="false">C7-SUM(D7:G7)</f>
        <v>0</v>
      </c>
      <c r="I7" s="19" t="n">
        <f aca="false">COUNTIFS(Suivi!$A$8:$A$40,$A7,Suivi!$D$8:$D$40,"Oui",Suivi!$K$8:$K$40,"Fait")</f>
        <v>0</v>
      </c>
      <c r="J7" s="19" t="n">
        <f aca="false">COUNTIFS(Suivi!$A$8:$A$40,$A7,Suivi!$D$8:$D$40,"Oui",Suivi!$L$8:$L$40,"En retard")</f>
        <v>0</v>
      </c>
      <c r="K7" s="25" t="str">
        <f aca="false">IF(C7=0,"",D7/C7)</f>
        <v/>
      </c>
    </row>
    <row r="8" customFormat="false" ht="24" hidden="false" customHeight="true" outlineLevel="0" collapsed="false">
      <c r="A8" s="13" t="n">
        <v>3</v>
      </c>
      <c r="B8" s="18" t="s">
        <v>410</v>
      </c>
      <c r="C8" s="19" t="n">
        <f aca="false">COUNTIFS(Suivi!$A$8:$A$40,$A8,Suivi!$D$8:$D$40,"Oui")</f>
        <v>0</v>
      </c>
      <c r="D8" s="19" t="n">
        <f aca="false">COUNTIFS(Suivi!$A$8:$A$40,$A8,Suivi!$D$8:$D$40,"Oui",Suivi!$F$8:$F$40,"Oui")</f>
        <v>0</v>
      </c>
      <c r="E8" s="19" t="n">
        <f aca="false">COUNTIFS(Suivi!$A$8:$A$40,$A8,Suivi!$D$8:$D$40,"Oui",Suivi!$F$8:$F$40,"Partiellement")</f>
        <v>0</v>
      </c>
      <c r="F8" s="19" t="n">
        <f aca="false">COUNTIFS(Suivi!$A$8:$A$40,$A8,Suivi!$D$8:$D$40,"Oui",Suivi!$F$8:$F$40,"Non")</f>
        <v>0</v>
      </c>
      <c r="G8" s="19" t="n">
        <f aca="false">COUNTIFS(Suivi!$A$8:$A$40,$A8,Suivi!$D$8:$D$40,"Oui",Suivi!$F$8:$F$40,"Pas de système ISO")</f>
        <v>0</v>
      </c>
      <c r="H8" s="19" t="n">
        <f aca="false">C8-SUM(D8:G8)</f>
        <v>0</v>
      </c>
      <c r="I8" s="19" t="n">
        <f aca="false">COUNTIFS(Suivi!$A$8:$A$40,$A8,Suivi!$D$8:$D$40,"Oui",Suivi!$K$8:$K$40,"Fait")</f>
        <v>0</v>
      </c>
      <c r="J8" s="19" t="n">
        <f aca="false">COUNTIFS(Suivi!$A$8:$A$40,$A8,Suivi!$D$8:$D$40,"Oui",Suivi!$L$8:$L$40,"En retard")</f>
        <v>0</v>
      </c>
      <c r="K8" s="25" t="str">
        <f aca="false">IF(C8=0,"",D8/C8)</f>
        <v/>
      </c>
    </row>
    <row r="9" customFormat="false" ht="24" hidden="false" customHeight="true" outlineLevel="0" collapsed="false">
      <c r="A9" s="13" t="n">
        <v>4</v>
      </c>
      <c r="B9" s="18" t="s">
        <v>411</v>
      </c>
      <c r="C9" s="19" t="n">
        <f aca="false">COUNTIFS(Suivi!$A$8:$A$40,$A9,Suivi!$D$8:$D$40,"Oui")</f>
        <v>0</v>
      </c>
      <c r="D9" s="19" t="n">
        <f aca="false">COUNTIFS(Suivi!$A$8:$A$40,$A9,Suivi!$D$8:$D$40,"Oui",Suivi!$F$8:$F$40,"Oui")</f>
        <v>0</v>
      </c>
      <c r="E9" s="19" t="n">
        <f aca="false">COUNTIFS(Suivi!$A$8:$A$40,$A9,Suivi!$D$8:$D$40,"Oui",Suivi!$F$8:$F$40,"Partiellement")</f>
        <v>0</v>
      </c>
      <c r="F9" s="19" t="n">
        <f aca="false">COUNTIFS(Suivi!$A$8:$A$40,$A9,Suivi!$D$8:$D$40,"Oui",Suivi!$F$8:$F$40,"Non")</f>
        <v>0</v>
      </c>
      <c r="G9" s="19" t="n">
        <f aca="false">COUNTIFS(Suivi!$A$8:$A$40,$A9,Suivi!$D$8:$D$40,"Oui",Suivi!$F$8:$F$40,"Pas de système ISO")</f>
        <v>0</v>
      </c>
      <c r="H9" s="19" t="n">
        <f aca="false">C9-SUM(D9:G9)</f>
        <v>0</v>
      </c>
      <c r="I9" s="19" t="n">
        <f aca="false">COUNTIFS(Suivi!$A$8:$A$40,$A9,Suivi!$D$8:$D$40,"Oui",Suivi!$K$8:$K$40,"Fait")</f>
        <v>0</v>
      </c>
      <c r="J9" s="19" t="n">
        <f aca="false">COUNTIFS(Suivi!$A$8:$A$40,$A9,Suivi!$D$8:$D$40,"Oui",Suivi!$L$8:$L$40,"En retard")</f>
        <v>0</v>
      </c>
      <c r="K9" s="25" t="str">
        <f aca="false">IF(C9=0,"",D9/C9)</f>
        <v/>
      </c>
    </row>
    <row r="10" customFormat="false" ht="24" hidden="false" customHeight="true" outlineLevel="0" collapsed="false">
      <c r="A10" s="13" t="n">
        <v>5</v>
      </c>
      <c r="B10" s="18" t="s">
        <v>412</v>
      </c>
      <c r="C10" s="19" t="n">
        <f aca="false">COUNTIFS(Suivi!$A$8:$A$40,$A10,Suivi!$D$8:$D$40,"Oui")</f>
        <v>0</v>
      </c>
      <c r="D10" s="19" t="n">
        <f aca="false">COUNTIFS(Suivi!$A$8:$A$40,$A10,Suivi!$D$8:$D$40,"Oui",Suivi!$F$8:$F$40,"Oui")</f>
        <v>0</v>
      </c>
      <c r="E10" s="19" t="n">
        <f aca="false">COUNTIFS(Suivi!$A$8:$A$40,$A10,Suivi!$D$8:$D$40,"Oui",Suivi!$F$8:$F$40,"Partiellement")</f>
        <v>0</v>
      </c>
      <c r="F10" s="19" t="n">
        <f aca="false">COUNTIFS(Suivi!$A$8:$A$40,$A10,Suivi!$D$8:$D$40,"Oui",Suivi!$F$8:$F$40,"Non")</f>
        <v>0</v>
      </c>
      <c r="G10" s="19" t="n">
        <f aca="false">COUNTIFS(Suivi!$A$8:$A$40,$A10,Suivi!$D$8:$D$40,"Oui",Suivi!$F$8:$F$40,"Pas de système ISO")</f>
        <v>0</v>
      </c>
      <c r="H10" s="19" t="n">
        <f aca="false">C10-SUM(D10:G10)</f>
        <v>0</v>
      </c>
      <c r="I10" s="19" t="n">
        <f aca="false">COUNTIFS(Suivi!$A$8:$A$40,$A10,Suivi!$D$8:$D$40,"Oui",Suivi!$K$8:$K$40,"Fait")</f>
        <v>0</v>
      </c>
      <c r="J10" s="19" t="n">
        <f aca="false">COUNTIFS(Suivi!$A$8:$A$40,$A10,Suivi!$D$8:$D$40,"Oui",Suivi!$L$8:$L$40,"En retard")</f>
        <v>0</v>
      </c>
      <c r="K10" s="25" t="str">
        <f aca="false">IF(C10=0,"",D10/C10)</f>
        <v/>
      </c>
    </row>
    <row r="11" customFormat="false" ht="24" hidden="false" customHeight="true" outlineLevel="0" collapsed="false">
      <c r="A11" s="13" t="n">
        <v>6</v>
      </c>
      <c r="B11" s="18" t="s">
        <v>413</v>
      </c>
      <c r="C11" s="19" t="n">
        <f aca="false">COUNTIFS(Suivi!$A$8:$A$40,$A11,Suivi!$D$8:$D$40,"Oui")</f>
        <v>0</v>
      </c>
      <c r="D11" s="19" t="n">
        <f aca="false">COUNTIFS(Suivi!$A$8:$A$40,$A11,Suivi!$D$8:$D$40,"Oui",Suivi!$F$8:$F$40,"Oui")</f>
        <v>0</v>
      </c>
      <c r="E11" s="19" t="n">
        <f aca="false">COUNTIFS(Suivi!$A$8:$A$40,$A11,Suivi!$D$8:$D$40,"Oui",Suivi!$F$8:$F$40,"Partiellement")</f>
        <v>0</v>
      </c>
      <c r="F11" s="19" t="n">
        <f aca="false">COUNTIFS(Suivi!$A$8:$A$40,$A11,Suivi!$D$8:$D$40,"Oui",Suivi!$F$8:$F$40,"Non")</f>
        <v>0</v>
      </c>
      <c r="G11" s="19" t="n">
        <f aca="false">COUNTIFS(Suivi!$A$8:$A$40,$A11,Suivi!$D$8:$D$40,"Oui",Suivi!$F$8:$F$40,"Pas de système ISO")</f>
        <v>0</v>
      </c>
      <c r="H11" s="19" t="n">
        <f aca="false">C11-SUM(D11:G11)</f>
        <v>0</v>
      </c>
      <c r="I11" s="19" t="n">
        <f aca="false">COUNTIFS(Suivi!$A$8:$A$40,$A11,Suivi!$D$8:$D$40,"Oui",Suivi!$K$8:$K$40,"Fait")</f>
        <v>0</v>
      </c>
      <c r="J11" s="19" t="n">
        <f aca="false">COUNTIFS(Suivi!$A$8:$A$40,$A11,Suivi!$D$8:$D$40,"Oui",Suivi!$L$8:$L$40,"En retard")</f>
        <v>0</v>
      </c>
      <c r="K11" s="25" t="str">
        <f aca="false">IF(C11=0,"",D11/C11)</f>
        <v/>
      </c>
    </row>
    <row r="12" customFormat="false" ht="24" hidden="false" customHeight="true" outlineLevel="0" collapsed="false">
      <c r="A12" s="13" t="n">
        <v>7</v>
      </c>
      <c r="B12" s="18" t="s">
        <v>414</v>
      </c>
      <c r="C12" s="19" t="n">
        <f aca="false">COUNTIFS(Suivi!$A$8:$A$40,$A12,Suivi!$D$8:$D$40,"Oui")</f>
        <v>0</v>
      </c>
      <c r="D12" s="19" t="n">
        <f aca="false">COUNTIFS(Suivi!$A$8:$A$40,$A12,Suivi!$D$8:$D$40,"Oui",Suivi!$F$8:$F$40,"Oui")</f>
        <v>0</v>
      </c>
      <c r="E12" s="19" t="n">
        <f aca="false">COUNTIFS(Suivi!$A$8:$A$40,$A12,Suivi!$D$8:$D$40,"Oui",Suivi!$F$8:$F$40,"Partiellement")</f>
        <v>0</v>
      </c>
      <c r="F12" s="19" t="n">
        <f aca="false">COUNTIFS(Suivi!$A$8:$A$40,$A12,Suivi!$D$8:$D$40,"Oui",Suivi!$F$8:$F$40,"Non")</f>
        <v>0</v>
      </c>
      <c r="G12" s="19" t="n">
        <f aca="false">COUNTIFS(Suivi!$A$8:$A$40,$A12,Suivi!$D$8:$D$40,"Oui",Suivi!$F$8:$F$40,"Pas de système ISO")</f>
        <v>0</v>
      </c>
      <c r="H12" s="19" t="n">
        <f aca="false">C12-SUM(D12:G12)</f>
        <v>0</v>
      </c>
      <c r="I12" s="19" t="n">
        <f aca="false">COUNTIFS(Suivi!$A$8:$A$40,$A12,Suivi!$D$8:$D$40,"Oui",Suivi!$K$8:$K$40,"Fait")</f>
        <v>0</v>
      </c>
      <c r="J12" s="19" t="n">
        <f aca="false">COUNTIFS(Suivi!$A$8:$A$40,$A12,Suivi!$D$8:$D$40,"Oui",Suivi!$L$8:$L$40,"En retard")</f>
        <v>0</v>
      </c>
      <c r="K12" s="25" t="str">
        <f aca="false">IF(C12=0,"",D12/C12)</f>
        <v/>
      </c>
    </row>
    <row r="13" customFormat="false" ht="24" hidden="false" customHeight="true" outlineLevel="0" collapsed="false">
      <c r="A13" s="26" t="s">
        <v>415</v>
      </c>
      <c r="B13" s="26"/>
      <c r="C13" s="27" t="n">
        <f aca="false">SUM(C6:C12)</f>
        <v>0</v>
      </c>
      <c r="D13" s="27" t="n">
        <f aca="false">SUM(D6:D12)</f>
        <v>0</v>
      </c>
      <c r="E13" s="27" t="n">
        <f aca="false">SUM(E6:E12)</f>
        <v>0</v>
      </c>
      <c r="F13" s="27" t="n">
        <f aca="false">SUM(F6:F12)</f>
        <v>0</v>
      </c>
      <c r="G13" s="27" t="n">
        <f aca="false">SUM(G6:G12)</f>
        <v>0</v>
      </c>
      <c r="H13" s="27" t="n">
        <f aca="false">SUM(H6:H12)</f>
        <v>0</v>
      </c>
      <c r="I13" s="27" t="n">
        <f aca="false">SUM(I6:I12)</f>
        <v>0</v>
      </c>
      <c r="J13" s="27" t="n">
        <f aca="false">SUM(J6:J12)</f>
        <v>0</v>
      </c>
      <c r="K13" s="28" t="str">
        <f aca="false">IF(C13=0,"",D13/C13)</f>
        <v/>
      </c>
    </row>
    <row r="15" customFormat="false" ht="39.75" hidden="false" customHeight="true" outlineLevel="0" collapsed="false">
      <c r="A15" s="11" t="s">
        <v>416</v>
      </c>
      <c r="B15" s="11"/>
      <c r="C15" s="11"/>
      <c r="D15" s="11"/>
      <c r="E15" s="11"/>
      <c r="F15" s="11"/>
      <c r="G15" s="11"/>
      <c r="H15" s="11"/>
      <c r="I15" s="11"/>
      <c r="J15" s="11"/>
      <c r="K15" s="11"/>
    </row>
  </sheetData>
  <mergeCells count="1">
    <mergeCell ref="A15:K15"/>
  </mergeCell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D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3" min="1" style="0" width="34"/>
  </cols>
  <sheetData>
    <row r="1" customFormat="false" ht="21.75" hidden="false" customHeight="true" outlineLevel="0" collapsed="false">
      <c r="A1" s="1" t="s">
        <v>417</v>
      </c>
      <c r="B1" s="2"/>
      <c r="C1" s="2"/>
      <c r="D1" s="2"/>
    </row>
    <row r="2" customFormat="false" ht="15" hidden="false" customHeight="false" outlineLevel="0" collapsed="false">
      <c r="A2" s="29" t="s">
        <v>418</v>
      </c>
    </row>
    <row r="3" customFormat="false" ht="15" hidden="false" customHeight="false" outlineLevel="0" collapsed="false">
      <c r="A3" s="12" t="s">
        <v>419</v>
      </c>
      <c r="B3" s="12" t="s">
        <v>420</v>
      </c>
      <c r="C3" s="12" t="s">
        <v>364</v>
      </c>
    </row>
    <row r="4" customFormat="false" ht="15" hidden="false" customHeight="false" outlineLevel="0" collapsed="false">
      <c r="A4" s="21" t="s">
        <v>421</v>
      </c>
      <c r="B4" s="21" t="s">
        <v>46</v>
      </c>
      <c r="C4" s="21" t="s">
        <v>422</v>
      </c>
    </row>
    <row r="5" customFormat="false" ht="15" hidden="false" customHeight="false" outlineLevel="0" collapsed="false">
      <c r="A5" s="21" t="s">
        <v>423</v>
      </c>
      <c r="B5" s="21" t="s">
        <v>402</v>
      </c>
      <c r="C5" s="21" t="s">
        <v>424</v>
      </c>
    </row>
    <row r="6" customFormat="false" ht="23.85" hidden="false" customHeight="false" outlineLevel="0" collapsed="false">
      <c r="A6" s="21" t="s">
        <v>425</v>
      </c>
      <c r="B6" s="21" t="s">
        <v>58</v>
      </c>
      <c r="C6" s="21" t="s">
        <v>426</v>
      </c>
    </row>
    <row r="7" customFormat="false" ht="15" hidden="false" customHeight="false" outlineLevel="0" collapsed="false">
      <c r="A7" s="21" t="s">
        <v>427</v>
      </c>
      <c r="B7" s="21" t="s">
        <v>403</v>
      </c>
      <c r="C7" s="21" t="s">
        <v>428</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2026-10-22T10:49:29Z</dcterms:created>
  <dc:creator>openpyxl</dc:creator>
  <dc:description/>
  <dc:language>en-US</dc:language>
  <cp:lastModifiedBy/>
  <dcterms:modified xsi:type="dcterms:W3CDTF">2026-10-22T12:49:37Z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