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Carte" sheetId="2" state="visible" r:id="rId4"/>
    <sheet name="Retour d’expérience" sheetId="3" state="visible" r:id="rId5"/>
    <sheet name="Veille" sheetId="4" state="visible" r:id="rId6"/>
    <sheet name="Plan de départ" sheetId="5" state="visible" r:id="rId7"/>
    <sheet name="Exemple carte" sheetId="6" state="visible" r:id="rId8"/>
    <sheet name="Exemple retour d’expérience" sheetId="7" state="visible" r:id="rId9"/>
    <sheet name="Listes" sheetId="8" state="visible" r:id="rId10"/>
  </sheets>
  <definedNames>
    <definedName function="false" hidden="false" localSheetId="1" name="_xlnm.Print_Titles" vbProcedure="false">Carte!$10:$10</definedName>
    <definedName function="false" hidden="false" localSheetId="5" name="_xlnm.Print_Titles" vbProcedure="false">'Exemple carte'!$10:$10</definedName>
    <definedName function="false" hidden="false" localSheetId="2" name="_xlnm.Print_Titles" vbProcedure="false">'Retour d’expérience'!$5:$5</definedName>
    <definedName function="false" hidden="false" localSheetId="3" name="_xlnm.Print_Titles" vbProcedure="false">Veille!$5:$5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<sst xmlns="http://schemas.openxmlformats.org/spreadsheetml/2006/main" count="229" uniqueCount="161">
  <si>
    <t xml:space="preserve">K-li-T · Modèle ISO 9001:2026 · Paragraphe 7.1.6</t>
  </si>
  <si>
    <t xml:space="preserve">Carte des savoir-faire critiques, retour d’expérience et veille</t>
  </si>
  <si>
    <t xml:space="preserve">Le paragraphe 7.1.6 demande de déterminer les connaissances nécessaires aux processus, de les conserver, de les appliquer et de les partager autant que nécessaire, puis de considérer comment acquérir ou mettre à jour celles qui manquent. Ce classeur propose quatre outils légers : une carte des savoir-faire qui repère ce qui ne tient qu’à une personne, un journal de retour d’expérience, un tableau de veille et un plan de départ.</t>
  </si>
  <si>
    <t xml:space="preserve">Mode d’emploi</t>
  </si>
  <si>
    <t xml:space="preserve">1.  Lister, processus par processus, les savoir-faire sans lesquels le produit est non conforme ou en retard (onglet « Carte »). Une demi-journée avec les pilotes suffit.</t>
  </si>
  <si>
    <t xml:space="preserve">2.  Compter les détenteurs : combien de personnes savent faire (une, deux, trois ou plus) ? Indiquez la source du savoir-faire parmi les quatre de la note de 7.1.6.</t>
  </si>
  <si>
    <t xml:space="preserve">3.  Mesurer l’impact de la perte de 1 à 3 (produit, délai, sécurité). L’exposition et le niveau se calculent seuls ; à partir de 6, une action de transmission est prioritaire (case rouge si elle manque).</t>
  </si>
  <si>
    <t xml:space="preserve">4.  Choisir le moyen de transmission parmi six (binôme, fiche de réglage, vidéo, formation interne, paramètres dans l’outil, instruction) et le proportionner : on n’écrit pas tout, la norme dit « autant que nécessaire ».</t>
  </si>
  <si>
    <t xml:space="preserve">5.  Capitaliser. Après chaque incident important, consacrez quinze minutes au retour d’expérience (onglet « Retour d’expérience ») : ce qui s’est passé, ce que vous avez appris, où c’est consigné, qui est informé.</t>
  </si>
  <si>
    <t xml:space="preserve">6.  Se tenir informé. Dans l’onglet « Veille », notez les sujets, les sources et la personne qui s’en charge. Quand un départ est connu, ouvrez l’onglet « Plan de départ ».</t>
  </si>
  <si>
    <t xml:space="preserve">À savoir</t>
  </si>
  <si>
    <t xml:space="preserve">La norme ne demande pas de système de management des connaissances : l’annexe A.7.1.6 renvoie à l’ISO 30401 pour ceux qui en veulent un. Une carte et quelques fiches répondent au paragraphe.</t>
  </si>
  <si>
    <t xml:space="preserve">Le calcul de l’exposition (impact × coefficient selon les détenteurs), le seuil de 6 et le plan de départ sont des repères de terrain K-li-T, non des exigences de la norme.</t>
  </si>
  <si>
    <t xml:space="preserve">Ne confondez pas avec les compétences de 7.2 (les personnes qui font un travail sous le contrôle de l’organisme) : les deux se recoupent, mais on ne les prouve pas de la même façon.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</si>
  <si>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</si>
  <si>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</si>
  <si>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</si>
  <si>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</si>
  <si>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</si>
  <si>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Carte : le tableau des savoir-faire (20 lignes), avec exposition et niveau calculés, compteurs et alertes.</t>
  </si>
  <si>
    <t xml:space="preserve">•  Retour d’expérience : le journal des enseignements tirés des incidents (15 lignes).</t>
  </si>
  <si>
    <t xml:space="preserve">•  Veille : les sujets à surveiller, les sources et le prochain point (10 lignes).</t>
  </si>
  <si>
    <t xml:space="preserve">•  Plan de départ : cinq étapes à dérouler quand une personne clé part.</t>
  </si>
  <si>
    <t xml:space="preserve">•  Exemple carte, Exemple retour d’expérience et veille : un atelier de traitement thermique de trente-cinq personnes (fictif).</t>
  </si>
  <si>
    <t xml:space="preserve">•  Listes : contenu des menus déroulants, modifiable.</t>
  </si>
  <si>
    <t xml:space="preserve">Pour aller plus loin</t>
  </si>
  <si>
    <t xml:space="preserve">L’article qui accompagne ce modèle : k-li-t.com/connaissances-organisationnelles-iso-9001/</t>
  </si>
  <si>
    <t xml:space="preserve">Ce modèle s’appuie sur le texte de l’EN ISO 9001:2026 (septembre 2026), reformulé avec nos propres mots. Seul le texte officiel fait foi. Les exemples sont fictifs : ils montrent le niveau de précision utile, ils ne sont pas à recopier.</t>
  </si>
  <si>
    <t xml:space="preserve">Carte des savoir-faire critiques</t>
  </si>
  <si>
    <t xml:space="preserve">Exposition = impact de la perte (1 à 3) × coefficient selon le nombre de détenteurs (3 pour un seul, 2 pour deux, 1 pour trois ou plus). À partir de 6, une action de transmission est prioritaire.</t>
  </si>
  <si>
    <t xml:space="preserve">Savoir-faire inscrits</t>
  </si>
  <si>
    <t xml:space="preserve">Détenteur unique</t>
  </si>
  <si>
    <t xml:space="preserve">Exposition prioritaire (6 et plus)</t>
  </si>
  <si>
    <t xml:space="preserve">Prioritaires sans action de transmission</t>
  </si>
  <si>
    <t xml:space="preserve">Actions en retard</t>
  </si>
  <si>
    <t xml:space="preserve">N°</t>
  </si>
  <si>
    <t xml:space="preserve">Processus</t>
  </si>
  <si>
    <t xml:space="preserve">Savoir-faire : ce qu’il faut savoir pour que le produit soit conforme et à l’heure</t>
  </si>
  <si>
    <t xml:space="preserve">Source (note de 7.1.6)</t>
  </si>
  <si>
    <t xml:space="preserve">Détenteurs (nombre)</t>
  </si>
  <si>
    <t xml:space="preserve">Impact de la perte (1 à 3)</t>
  </si>
  <si>
    <t xml:space="preserve">Exposition (calculée)</t>
  </si>
  <si>
    <t xml:space="preserve">Niveau (calculé)</t>
  </si>
  <si>
    <t xml:space="preserve">Support actuel : où est-ce consigné aujourd’hui ?</t>
  </si>
  <si>
    <t xml:space="preserve">Moyen de transmission</t>
  </si>
  <si>
    <t xml:space="preserve">Action de transmission : détail</t>
  </si>
  <si>
    <t xml:space="preserve">Responsable</t>
  </si>
  <si>
    <t xml:space="preserve">Échéance</t>
  </si>
  <si>
    <t xml:space="preserve">Statut</t>
  </si>
  <si>
    <t xml:space="preserve">Dernière revue</t>
  </si>
  <si>
    <t xml:space="preserve">Retour d’expérience : quinze minutes après un incident important</t>
  </si>
  <si>
    <t xml:space="preserve">Quatre questions : que s’est-il passé, qu’avons-nous appris, où l’avons-nous consigné, qui en est informé. Si une cause est à traiter, ouvrez une action corrective.</t>
  </si>
  <si>
    <t xml:space="preserve">Date</t>
  </si>
  <si>
    <t xml:space="preserve">Événement ou incident</t>
  </si>
  <si>
    <t xml:space="preserve">Ce que nous avons appris</t>
  </si>
  <si>
    <t xml:space="preserve">Où c’est consigné (fiche, instruction, programme)</t>
  </si>
  <si>
    <t xml:space="preserve">Qui est informé</t>
  </si>
  <si>
    <t xml:space="preserve">Action corrective ouverte ? (référence)</t>
  </si>
  <si>
    <t xml:space="preserve">Informé le</t>
  </si>
  <si>
    <t xml:space="preserve">Veille : acquérir ou mettre à jour les connaissances qui manquent</t>
  </si>
  <si>
    <t xml:space="preserve">Un sujet, une source, une personne responsable. Ces sujets recoupent les sources d’opportunités du tableau des risques et opportunités.</t>
  </si>
  <si>
    <t xml:space="preserve">Sujet de veille</t>
  </si>
  <si>
    <t xml:space="preserve">Source (client, organisme, fournisseur, centre technique…)</t>
  </si>
  <si>
    <t xml:space="preserve">Fréquence</t>
  </si>
  <si>
    <t xml:space="preserve">Dernier point (date)</t>
  </si>
  <si>
    <t xml:space="preserve">Prochain point (calculé)</t>
  </si>
  <si>
    <t xml:space="preserve">Information retenue et suite donnée</t>
  </si>
  <si>
    <t xml:space="preserve">Plan de départ d’une personne clé</t>
  </si>
  <si>
    <t xml:space="preserve">Dès qu’un départ est connu (retraite, démission, longue absence), on déroule ces cinq étapes. Le plan prolonge le scénario « absence d’une personne clé » de la continuité d’activité.</t>
  </si>
  <si>
    <t xml:space="preserve">Personne concernée</t>
  </si>
  <si>
    <t xml:space="preserve">Date de départ prévue</t>
  </si>
  <si>
    <t xml:space="preserve">Étape</t>
  </si>
  <si>
    <t xml:space="preserve">Détail</t>
  </si>
  <si>
    <t xml:space="preserve">Date prévue</t>
  </si>
  <si>
    <t xml:space="preserve">Réalisée le</t>
  </si>
  <si>
    <t xml:space="preserve">Trace (fiche, compte rendu…)</t>
  </si>
  <si>
    <t xml:space="preserve">Reprendre la carte des savoir-faire de la personne</t>
  </si>
  <si>
    <t xml:space="preserve">Filtrez les lignes où elle est détentrice et notez le niveau d’exposition.</t>
  </si>
  <si>
    <t xml:space="preserve">Mettre en place un binôme sur les points exposés</t>
  </si>
  <si>
    <t xml:space="preserve">Désignez le successeur ou le suppléant, fixez une date de début et une durée.</t>
  </si>
  <si>
    <t xml:space="preserve">Faire relire et tester les fiches par le successeur</t>
  </si>
  <si>
    <t xml:space="preserve">Une fiche que le successeur n’a pas essayée n’est pas validée.</t>
  </si>
  <si>
    <t xml:space="preserve">Tenir un entretien de passation</t>
  </si>
  <si>
    <t xml:space="preserve">Ce qui n’est écrit nulle part : contacts, habitudes, pièges, historique des incidents.</t>
  </si>
  <si>
    <t xml:space="preserve">Faire le bilan avant le départ</t>
  </si>
  <si>
    <t xml:space="preserve">Vérifiez que les lignes exposées ont un deuxième détenteur et mettez la carte à jour.</t>
  </si>
  <si>
    <t xml:space="preserve">Étapes réalisées</t>
  </si>
  <si>
    <t xml:space="preserve">Carte des savoir-faire critiques (exemple fictif)</t>
  </si>
  <si>
    <t xml:space="preserve">Atelier de traitement thermique de trente-cinq personnes. Quatre lignes à exposition prioritaire (9, 6, 6, 6) et une exposition faible (2), sans action ; la dernière ligne montre que le même raisonnement s’applique à la veille.</t>
  </si>
  <si>
    <t xml:space="preserve">Traitement thermique</t>
  </si>
  <si>
    <t xml:space="preserve">Réglage des cycles de trempe sur pièces épaisses</t>
  </si>
  <si>
    <t xml:space="preserve">Expérience détenue par des personnes</t>
  </si>
  <si>
    <t xml:space="preserve">Savoir détenu par un seul opérateur</t>
  </si>
  <si>
    <t xml:space="preserve">Binôme ou compagnonnage</t>
  </si>
  <si>
    <t xml:space="preserve">Fiche de cycle commentée et binôme sur six mois</t>
  </si>
  <si>
    <t xml:space="preserve">Responsable de production</t>
  </si>
  <si>
    <t xml:space="preserve">En cours</t>
  </si>
  <si>
    <t xml:space="preserve">Chargement des paniers pour limiter les déformations</t>
  </si>
  <si>
    <t xml:space="preserve">Quelques photos non classées</t>
  </si>
  <si>
    <t xml:space="preserve">Fiche de réglage avec photos</t>
  </si>
  <si>
    <t xml:space="preserve">Photos de chargement par famille de pièces</t>
  </si>
  <si>
    <t xml:space="preserve">Chef d’équipe</t>
  </si>
  <si>
    <t xml:space="preserve">Contrôle</t>
  </si>
  <si>
    <t xml:space="preserve">Interprétation des coupes micrographiques</t>
  </si>
  <si>
    <t xml:space="preserve">Atlas de coupes de référence</t>
  </si>
  <si>
    <t xml:space="preserve">Formation interne par le détenteur</t>
  </si>
  <si>
    <t xml:space="preserve">Formation interne d’une troisième personne</t>
  </si>
  <si>
    <t xml:space="preserve">Responsable qualité</t>
  </si>
  <si>
    <t xml:space="preserve">À faire</t>
  </si>
  <si>
    <t xml:space="preserve">Programmation du four sous vide</t>
  </si>
  <si>
    <t xml:space="preserve">Connaissance formalisée (documents, programmes)</t>
  </si>
  <si>
    <t xml:space="preserve">Programmes enregistrés dans le four</t>
  </si>
  <si>
    <t xml:space="preserve">Aucune action (suivi à la relecture)</t>
  </si>
  <si>
    <t xml:space="preserve">Suivi à la relecture annuelle</t>
  </si>
  <si>
    <t xml:space="preserve">Commercial et qualité</t>
  </si>
  <si>
    <t xml:space="preserve">Veille sur les exigences des clients du secteur aéronautique</t>
  </si>
  <si>
    <t xml:space="preserve">Formation et apprentissage auprès de tiers</t>
  </si>
  <si>
    <t xml:space="preserve">Informations dans la messagerie d’une personne</t>
  </si>
  <si>
    <t xml:space="preserve">Autre moyen</t>
  </si>
  <si>
    <t xml:space="preserve">Abonnement à une veille, partage trimestriel</t>
  </si>
  <si>
    <t xml:space="preserve">Retour d’expérience et veille (exemple fictif)</t>
  </si>
  <si>
    <t xml:space="preserve">Même atelier de traitement thermique : deux enseignements consignés, trois sujets de veille.</t>
  </si>
  <si>
    <t xml:space="preserve">Où c’est consigné</t>
  </si>
  <si>
    <t xml:space="preserve">Déformation d’un lot de pièces épaisses après trempe</t>
  </si>
  <si>
    <t xml:space="preserve">Un chargement incliné réduit l’écart de déformation par rapport au chargement à plat</t>
  </si>
  <si>
    <t xml:space="preserve">Fiche de chargement V2, photos par famille de pièces</t>
  </si>
  <si>
    <t xml:space="preserve">Équipes de jour et de nuit, au point du matin</t>
  </si>
  <si>
    <t xml:space="preserve">Non</t>
  </si>
  <si>
    <t xml:space="preserve">Écart de dureté sur un lot après un changement de bouteille de gaz</t>
  </si>
  <si>
    <t xml:space="preserve">Contrôler le gaz au changement de bouteille avant de lancer le four</t>
  </si>
  <si>
    <t xml:space="preserve">Instruction de lancement du four (ligne ajoutée)</t>
  </si>
  <si>
    <t xml:space="preserve">Opérateurs du four, responsable qualité</t>
  </si>
  <si>
    <t xml:space="preserve">Oui : AC-2026-14</t>
  </si>
  <si>
    <t xml:space="preserve">Veille</t>
  </si>
  <si>
    <t xml:space="preserve">Source</t>
  </si>
  <si>
    <t xml:space="preserve">Dernier point</t>
  </si>
  <si>
    <t xml:space="preserve">Exigences des clients du secteur aéronautique</t>
  </si>
  <si>
    <t xml:space="preserve">Cahiers des charges clients, abonnement à une veille</t>
  </si>
  <si>
    <t xml:space="preserve">Trimestrielle</t>
  </si>
  <si>
    <t xml:space="preserve">Mise à jour de la fiche de procédé en cours</t>
  </si>
  <si>
    <t xml:space="preserve">Évolution des normes de traitement thermique</t>
  </si>
  <si>
    <t xml:space="preserve">Organisme de normalisation, centre technique</t>
  </si>
  <si>
    <t xml:space="preserve">Annuelle</t>
  </si>
  <si>
    <t xml:space="preserve">Aucune évolution touchant nos procédés</t>
  </si>
  <si>
    <t xml:space="preserve">Nouveaux procédés de trempe</t>
  </si>
  <si>
    <t xml:space="preserve">Salon professionnel, fournisseur de fours</t>
  </si>
  <si>
    <t xml:space="preserve">Dirigeant</t>
  </si>
  <si>
    <t xml:space="preserve">Étude de faisabilité à décider en revue de direction</t>
  </si>
  <si>
    <t xml:space="preserve">K-li-T · Listes déroulantes (modifiables)</t>
  </si>
  <si>
    <t xml:space="preserve">Ces listes alimentent les menus déroulants des autres onglets. Vous pouvez en modifier le contenu.</t>
  </si>
  <si>
    <t xml:space="preserve">Sources</t>
  </si>
  <si>
    <t xml:space="preserve">Moyens</t>
  </si>
  <si>
    <t xml:space="preserve">Quotidienne</t>
  </si>
  <si>
    <t xml:space="preserve">Hebdomadaire</t>
  </si>
  <si>
    <t xml:space="preserve">Connaissance intégrée aux méthodes et aux produits</t>
  </si>
  <si>
    <t xml:space="preserve">Courte vidéo de gestes</t>
  </si>
  <si>
    <t xml:space="preserve">Fait</t>
  </si>
  <si>
    <t xml:space="preserve">Mensuelle</t>
  </si>
  <si>
    <t xml:space="preserve">Paramètres enregistrés dans l’outil</t>
  </si>
  <si>
    <t xml:space="preserve">Semestrielle</t>
  </si>
  <si>
    <t xml:space="preserve">Instruction de travail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</si>
</sst>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/mm/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i val="true"/>
      <sz val="10"/>
      <color rgb="FF5F5850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2"/>
      <color rgb="FFB83E2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B83E24"/>
      </font>
      <fill>
        <patternFill>
          <bgColor rgb="FFFBE6DF"/>
        </patternFill>
      </fill>
    </dxf>
    <dxf>
      <font>
        <name val="Arial"/>
        <charset val="1"/>
        <family val="0"/>
        <color rgb="FF1A1816"/>
      </font>
      <fill>
        <patternFill>
          <bgColor rgb="FFFDEFC8"/>
        </patternFill>
      </fill>
    </dxf>
    <dxf>
      <font>
        <name val="Arial"/>
        <charset val="1"/>
        <family val="0"/>
        <color rgb="FF1A1816"/>
      </font>
      <fill>
        <patternFill>
          <bgColor rgb="FFDCF1E9"/>
        </patternFill>
      </fill>
    </dxf>
    <dxf>
      <font>
        <name val="Arial"/>
        <charset val="1"/>
        <family val="0"/>
        <color rgb="FF1A1816"/>
      </font>
      <fill>
        <patternFill>
          <bgColor rgb="FFFBE6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FC8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57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30" hidden="false" customHeight="true" outlineLevel="0" collapsed="false">
      <c r="B8" s="4" t="s">
        <v>4</v>
      </c>
    </row>
    <row r="9" customFormat="false" ht="30" hidden="false" customHeight="true" outlineLevel="0" collapsed="false">
      <c r="B9" s="4" t="s">
        <v>5</v>
      </c>
    </row>
    <row r="10" customFormat="false" ht="30" hidden="false" customHeight="true" outlineLevel="0" collapsed="false">
      <c r="B10" s="4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5" customFormat="false" ht="19.5" hidden="false" customHeight="true" outlineLevel="0" collapsed="false">
      <c r="B15" s="5" t="s">
        <v>10</v>
      </c>
    </row>
    <row r="16" customFormat="false" ht="30" hidden="false" customHeight="true" outlineLevel="0" collapsed="false">
      <c r="B16" s="4" t="s">
        <v>11</v>
      </c>
    </row>
    <row r="17" customFormat="false" ht="30" hidden="false" customHeight="true" outlineLevel="0" collapsed="false">
      <c r="B17" s="4" t="s">
        <v>12</v>
      </c>
    </row>
    <row r="18" customFormat="false" ht="30" hidden="false" customHeight="true" outlineLevel="0" collapsed="false">
      <c r="B18" s="4" t="s">
        <v>13</v>
      </c>
    </row>
    <row r="20" customFormat="false" ht="19.5" hidden="false" customHeight="true" outlineLevel="0" collapsed="false">
      <c r="B20" s="5" t="s">
        <v>14</v>
      </c>
    </row>
    <row r="21" customFormat="false" ht="18" hidden="false" customHeight="true" outlineLevel="0" collapsed="false">
      <c r="B21" s="6" t="s">
        <v>15</v>
      </c>
    </row>
    <row r="22" customFormat="false" ht="18" hidden="false" customHeight="true" outlineLevel="0" collapsed="false">
      <c r="B22" s="7" t="s">
        <v>16</v>
      </c>
    </row>
    <row r="23" customFormat="false" ht="18" hidden="false" customHeight="true" outlineLevel="0" collapsed="false">
      <c r="B23" s="8" t="s">
        <v>17</v>
      </c>
    </row>
    <row r="25" customFormat="false" ht="19.5" hidden="false" customHeight="true" outlineLevel="0" collapsed="false">
      <c r="B25" s="5" t="s">
        <v>18</v>
      </c>
    </row>
    <row r="26" customFormat="false" ht="16.5" hidden="false" customHeight="true" outlineLevel="0" collapsed="false">
      <c r="B26" s="4" t="s">
        <v>19</v>
      </c>
    </row>
    <row r="27" customFormat="false" ht="16.5" hidden="false" customHeight="true" outlineLevel="0" collapsed="false">
      <c r="B27" s="4" t="s">
        <v>20</v>
      </c>
    </row>
    <row r="28" customFormat="false" ht="16.5" hidden="false" customHeight="true" outlineLevel="0" collapsed="false">
      <c r="B28" s="4" t="s">
        <v>21</v>
      </c>
    </row>
    <row r="29" customFormat="false" ht="16.5" hidden="false" customHeight="true" outlineLevel="0" collapsed="false">
      <c r="B29" s="4" t="s">
        <v>22</v>
      </c>
    </row>
    <row r="30" customFormat="false" ht="30" hidden="false" customHeight="true" outlineLevel="0" collapsed="false">
      <c r="B30" s="4" t="s">
        <v>23</v>
      </c>
    </row>
    <row r="31" customFormat="false" ht="16.5" hidden="false" customHeight="true" outlineLevel="0" collapsed="false">
      <c r="B31" s="4" t="s">
        <v>24</v>
      </c>
    </row>
    <row r="33" customFormat="false" ht="19.5" hidden="false" customHeight="true" outlineLevel="0" collapsed="false">
      <c r="B33" s="5" t="s">
        <v>25</v>
      </c>
    </row>
    <row r="34" customFormat="false" ht="16.5" hidden="false" customHeight="true" outlineLevel="0" collapsed="false">
      <c r="B34" s="4" t="s">
        <v>26</v>
      </c>
    </row>
    <row r="36" customFormat="false" ht="30" hidden="false" customHeight="true" outlineLevel="0" collapsed="false">
      <c r="B36" s="9" t="s">
        <v>27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O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4" min="4" style="0" width="24"/>
    <col collapsed="false" customWidth="true" hidden="false" outlineLevel="0" max="7" min="5" style="0" width="10"/>
    <col collapsed="false" customWidth="true" hidden="false" outlineLevel="0" max="8" min="8" style="0" width="13"/>
    <col collapsed="false" customWidth="true" hidden="false" outlineLevel="0" max="9" min="9" style="0" width="24"/>
    <col collapsed="false" customWidth="true" hidden="false" outlineLevel="0" max="10" min="10" style="0" width="22"/>
    <col collapsed="false" customWidth="true" hidden="false" outlineLevel="0" max="11" min="11" style="0" width="30"/>
    <col collapsed="false" customWidth="true" hidden="false" outlineLevel="0" max="12" min="12" style="0" width="14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11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5.5" hidden="false" customHeight="true" outlineLevel="0" collapsed="false">
      <c r="A2" s="3" t="s">
        <v>28</v>
      </c>
    </row>
    <row r="3" customFormat="false" ht="15" hidden="false" customHeight="false" outlineLevel="0" collapsed="false">
      <c r="A3" s="10" t="s">
        <v>29</v>
      </c>
    </row>
    <row r="4" customFormat="false" ht="18" hidden="false" customHeight="true" outlineLevel="0" collapsed="false">
      <c r="C4" s="11" t="s">
        <v>30</v>
      </c>
      <c r="D4" s="12" t="n">
        <f aca="false">COUNTA(C11:C30)</f>
        <v>0</v>
      </c>
    </row>
    <row r="5" customFormat="false" ht="18" hidden="false" customHeight="true" outlineLevel="0" collapsed="false">
      <c r="C5" s="11" t="s">
        <v>31</v>
      </c>
      <c r="D5" s="12" t="n">
        <f aca="false">COUNTIF(E11:E30,1)</f>
        <v>0</v>
      </c>
    </row>
    <row r="6" customFormat="false" ht="18" hidden="false" customHeight="true" outlineLevel="0" collapsed="false">
      <c r="C6" s="11" t="s">
        <v>32</v>
      </c>
      <c r="D6" s="12" t="n">
        <f aca="false">COUNTIF(H11:H30,"Prioritaire")</f>
        <v>0</v>
      </c>
    </row>
    <row r="7" customFormat="false" ht="30" hidden="false" customHeight="true" outlineLevel="0" collapsed="false">
      <c r="C7" s="11" t="s">
        <v>33</v>
      </c>
      <c r="D7" s="12" t="n">
        <f aca="false">SUMPRODUCT((H11:H30="Prioritaire")*((J11:J30="")+(J11:J30="Aucune action (suivi à la relecture)")&gt;0))</f>
        <v>0</v>
      </c>
    </row>
    <row r="8" customFormat="false" ht="18" hidden="false" customHeight="true" outlineLevel="0" collapsed="false">
      <c r="C8" s="11" t="s">
        <v>34</v>
      </c>
      <c r="D8" s="12" t="n">
        <f aca="true">SUMPRODUCT((M11:M30&lt;&gt;"")*(M11:M30&lt;TODAY())*(N11:N30&lt;&gt;"Fait"))</f>
        <v>0</v>
      </c>
    </row>
    <row r="10" customFormat="false" ht="61.5" hidden="false" customHeight="true" outlineLevel="0" collapsed="false">
      <c r="A10" s="13" t="s">
        <v>35</v>
      </c>
      <c r="B10" s="13" t="s">
        <v>36</v>
      </c>
      <c r="C10" s="13" t="s">
        <v>37</v>
      </c>
      <c r="D10" s="13" t="s">
        <v>38</v>
      </c>
      <c r="E10" s="13" t="s">
        <v>39</v>
      </c>
      <c r="F10" s="13" t="s">
        <v>40</v>
      </c>
      <c r="G10" s="13" t="s">
        <v>41</v>
      </c>
      <c r="H10" s="13" t="s">
        <v>42</v>
      </c>
      <c r="I10" s="13" t="s">
        <v>43</v>
      </c>
      <c r="J10" s="13" t="s">
        <v>44</v>
      </c>
      <c r="K10" s="13" t="s">
        <v>45</v>
      </c>
      <c r="L10" s="13" t="s">
        <v>46</v>
      </c>
      <c r="M10" s="13" t="s">
        <v>47</v>
      </c>
      <c r="N10" s="13" t="s">
        <v>48</v>
      </c>
      <c r="O10" s="13" t="s">
        <v>49</v>
      </c>
    </row>
    <row r="11" customFormat="false" ht="30" hidden="false" customHeight="true" outlineLevel="0" collapsed="false">
      <c r="A11" s="14" t="n">
        <v>1</v>
      </c>
      <c r="B11" s="15"/>
      <c r="C11" s="15"/>
      <c r="D11" s="15"/>
      <c r="E11" s="16"/>
      <c r="F11" s="16"/>
      <c r="G11" s="17" t="str">
        <f aca="false">IF(OR(E11="",F11=""),"",F11*IF(E11&lt;=1,3,IF(E11=2,2,1)))</f>
        <v/>
      </c>
      <c r="H11" s="17" t="str">
        <f aca="false">IF(G11="","",IF(G11&gt;=6,"Prioritaire",IF(G11&gt;=3,"À surveiller","Faible")))</f>
        <v/>
      </c>
      <c r="I11" s="15"/>
      <c r="J11" s="15"/>
      <c r="K11" s="15"/>
      <c r="L11" s="15"/>
      <c r="M11" s="18"/>
      <c r="N11" s="16"/>
      <c r="O11" s="18"/>
    </row>
    <row r="12" customFormat="false" ht="30" hidden="false" customHeight="true" outlineLevel="0" collapsed="false">
      <c r="A12" s="14" t="n">
        <v>2</v>
      </c>
      <c r="B12" s="15"/>
      <c r="C12" s="15"/>
      <c r="D12" s="15"/>
      <c r="E12" s="16"/>
      <c r="F12" s="16"/>
      <c r="G12" s="17" t="str">
        <f aca="false">IF(OR(E12="",F12=""),"",F12*IF(E12&lt;=1,3,IF(E12=2,2,1)))</f>
        <v/>
      </c>
      <c r="H12" s="17" t="str">
        <f aca="false">IF(G12="","",IF(G12&gt;=6,"Prioritaire",IF(G12&gt;=3,"À surveiller","Faible")))</f>
        <v/>
      </c>
      <c r="I12" s="15"/>
      <c r="J12" s="15"/>
      <c r="K12" s="15"/>
      <c r="L12" s="15"/>
      <c r="M12" s="18"/>
      <c r="N12" s="16"/>
      <c r="O12" s="18"/>
    </row>
    <row r="13" customFormat="false" ht="30" hidden="false" customHeight="true" outlineLevel="0" collapsed="false">
      <c r="A13" s="14" t="n">
        <v>3</v>
      </c>
      <c r="B13" s="15"/>
      <c r="C13" s="15"/>
      <c r="D13" s="15"/>
      <c r="E13" s="16"/>
      <c r="F13" s="16"/>
      <c r="G13" s="17" t="str">
        <f aca="false">IF(OR(E13="",F13=""),"",F13*IF(E13&lt;=1,3,IF(E13=2,2,1)))</f>
        <v/>
      </c>
      <c r="H13" s="17" t="str">
        <f aca="false">IF(G13="","",IF(G13&gt;=6,"Prioritaire",IF(G13&gt;=3,"À surveiller","Faible")))</f>
        <v/>
      </c>
      <c r="I13" s="15"/>
      <c r="J13" s="15"/>
      <c r="K13" s="15"/>
      <c r="L13" s="15"/>
      <c r="M13" s="18"/>
      <c r="N13" s="16"/>
      <c r="O13" s="18"/>
    </row>
    <row r="14" customFormat="false" ht="30" hidden="false" customHeight="true" outlineLevel="0" collapsed="false">
      <c r="A14" s="14" t="n">
        <v>4</v>
      </c>
      <c r="B14" s="15"/>
      <c r="C14" s="15"/>
      <c r="D14" s="15"/>
      <c r="E14" s="16"/>
      <c r="F14" s="16"/>
      <c r="G14" s="17" t="str">
        <f aca="false">IF(OR(E14="",F14=""),"",F14*IF(E14&lt;=1,3,IF(E14=2,2,1)))</f>
        <v/>
      </c>
      <c r="H14" s="17" t="str">
        <f aca="false">IF(G14="","",IF(G14&gt;=6,"Prioritaire",IF(G14&gt;=3,"À surveiller","Faible")))</f>
        <v/>
      </c>
      <c r="I14" s="15"/>
      <c r="J14" s="15"/>
      <c r="K14" s="15"/>
      <c r="L14" s="15"/>
      <c r="M14" s="18"/>
      <c r="N14" s="16"/>
      <c r="O14" s="18"/>
    </row>
    <row r="15" customFormat="false" ht="30" hidden="false" customHeight="true" outlineLevel="0" collapsed="false">
      <c r="A15" s="14" t="n">
        <v>5</v>
      </c>
      <c r="B15" s="15"/>
      <c r="C15" s="15"/>
      <c r="D15" s="15"/>
      <c r="E15" s="16"/>
      <c r="F15" s="16"/>
      <c r="G15" s="17" t="str">
        <f aca="false">IF(OR(E15="",F15=""),"",F15*IF(E15&lt;=1,3,IF(E15=2,2,1)))</f>
        <v/>
      </c>
      <c r="H15" s="17" t="str">
        <f aca="false">IF(G15="","",IF(G15&gt;=6,"Prioritaire",IF(G15&gt;=3,"À surveiller","Faible")))</f>
        <v/>
      </c>
      <c r="I15" s="15"/>
      <c r="J15" s="15"/>
      <c r="K15" s="15"/>
      <c r="L15" s="15"/>
      <c r="M15" s="18"/>
      <c r="N15" s="16"/>
      <c r="O15" s="18"/>
    </row>
    <row r="16" customFormat="false" ht="30" hidden="false" customHeight="true" outlineLevel="0" collapsed="false">
      <c r="A16" s="14" t="n">
        <v>6</v>
      </c>
      <c r="B16" s="15"/>
      <c r="C16" s="15"/>
      <c r="D16" s="15"/>
      <c r="E16" s="16"/>
      <c r="F16" s="16"/>
      <c r="G16" s="17" t="str">
        <f aca="false">IF(OR(E16="",F16=""),"",F16*IF(E16&lt;=1,3,IF(E16=2,2,1)))</f>
        <v/>
      </c>
      <c r="H16" s="17" t="str">
        <f aca="false">IF(G16="","",IF(G16&gt;=6,"Prioritaire",IF(G16&gt;=3,"À surveiller","Faible")))</f>
        <v/>
      </c>
      <c r="I16" s="15"/>
      <c r="J16" s="15"/>
      <c r="K16" s="15"/>
      <c r="L16" s="15"/>
      <c r="M16" s="18"/>
      <c r="N16" s="16"/>
      <c r="O16" s="18"/>
    </row>
    <row r="17" customFormat="false" ht="30" hidden="false" customHeight="true" outlineLevel="0" collapsed="false">
      <c r="A17" s="14" t="n">
        <v>7</v>
      </c>
      <c r="B17" s="15"/>
      <c r="C17" s="15"/>
      <c r="D17" s="15"/>
      <c r="E17" s="16"/>
      <c r="F17" s="16"/>
      <c r="G17" s="17" t="str">
        <f aca="false">IF(OR(E17="",F17=""),"",F17*IF(E17&lt;=1,3,IF(E17=2,2,1)))</f>
        <v/>
      </c>
      <c r="H17" s="17" t="str">
        <f aca="false">IF(G17="","",IF(G17&gt;=6,"Prioritaire",IF(G17&gt;=3,"À surveiller","Faible")))</f>
        <v/>
      </c>
      <c r="I17" s="15"/>
      <c r="J17" s="15"/>
      <c r="K17" s="15"/>
      <c r="L17" s="15"/>
      <c r="M17" s="18"/>
      <c r="N17" s="16"/>
      <c r="O17" s="18"/>
    </row>
    <row r="18" customFormat="false" ht="30" hidden="false" customHeight="true" outlineLevel="0" collapsed="false">
      <c r="A18" s="14" t="n">
        <v>8</v>
      </c>
      <c r="B18" s="15"/>
      <c r="C18" s="15"/>
      <c r="D18" s="15"/>
      <c r="E18" s="16"/>
      <c r="F18" s="16"/>
      <c r="G18" s="17" t="str">
        <f aca="false">IF(OR(E18="",F18=""),"",F18*IF(E18&lt;=1,3,IF(E18=2,2,1)))</f>
        <v/>
      </c>
      <c r="H18" s="17" t="str">
        <f aca="false">IF(G18="","",IF(G18&gt;=6,"Prioritaire",IF(G18&gt;=3,"À surveiller","Faible")))</f>
        <v/>
      </c>
      <c r="I18" s="15"/>
      <c r="J18" s="15"/>
      <c r="K18" s="15"/>
      <c r="L18" s="15"/>
      <c r="M18" s="18"/>
      <c r="N18" s="16"/>
      <c r="O18" s="18"/>
    </row>
    <row r="19" customFormat="false" ht="30" hidden="false" customHeight="true" outlineLevel="0" collapsed="false">
      <c r="A19" s="14" t="n">
        <v>9</v>
      </c>
      <c r="B19" s="15"/>
      <c r="C19" s="15"/>
      <c r="D19" s="15"/>
      <c r="E19" s="16"/>
      <c r="F19" s="16"/>
      <c r="G19" s="17" t="str">
        <f aca="false">IF(OR(E19="",F19=""),"",F19*IF(E19&lt;=1,3,IF(E19=2,2,1)))</f>
        <v/>
      </c>
      <c r="H19" s="17" t="str">
        <f aca="false">IF(G19="","",IF(G19&gt;=6,"Prioritaire",IF(G19&gt;=3,"À surveiller","Faible")))</f>
        <v/>
      </c>
      <c r="I19" s="15"/>
      <c r="J19" s="15"/>
      <c r="K19" s="15"/>
      <c r="L19" s="15"/>
      <c r="M19" s="18"/>
      <c r="N19" s="16"/>
      <c r="O19" s="18"/>
    </row>
    <row r="20" customFormat="false" ht="30" hidden="false" customHeight="true" outlineLevel="0" collapsed="false">
      <c r="A20" s="14" t="n">
        <v>10</v>
      </c>
      <c r="B20" s="15"/>
      <c r="C20" s="15"/>
      <c r="D20" s="15"/>
      <c r="E20" s="16"/>
      <c r="F20" s="16"/>
      <c r="G20" s="17" t="str">
        <f aca="false">IF(OR(E20="",F20=""),"",F20*IF(E20&lt;=1,3,IF(E20=2,2,1)))</f>
        <v/>
      </c>
      <c r="H20" s="17" t="str">
        <f aca="false">IF(G20="","",IF(G20&gt;=6,"Prioritaire",IF(G20&gt;=3,"À surveiller","Faible")))</f>
        <v/>
      </c>
      <c r="I20" s="15"/>
      <c r="J20" s="15"/>
      <c r="K20" s="15"/>
      <c r="L20" s="15"/>
      <c r="M20" s="18"/>
      <c r="N20" s="16"/>
      <c r="O20" s="18"/>
    </row>
    <row r="21" customFormat="false" ht="30" hidden="false" customHeight="true" outlineLevel="0" collapsed="false">
      <c r="A21" s="14" t="n">
        <v>11</v>
      </c>
      <c r="B21" s="15"/>
      <c r="C21" s="15"/>
      <c r="D21" s="15"/>
      <c r="E21" s="16"/>
      <c r="F21" s="16"/>
      <c r="G21" s="17" t="str">
        <f aca="false">IF(OR(E21="",F21=""),"",F21*IF(E21&lt;=1,3,IF(E21=2,2,1)))</f>
        <v/>
      </c>
      <c r="H21" s="17" t="str">
        <f aca="false">IF(G21="","",IF(G21&gt;=6,"Prioritaire",IF(G21&gt;=3,"À surveiller","Faible")))</f>
        <v/>
      </c>
      <c r="I21" s="15"/>
      <c r="J21" s="15"/>
      <c r="K21" s="15"/>
      <c r="L21" s="15"/>
      <c r="M21" s="18"/>
      <c r="N21" s="16"/>
      <c r="O21" s="18"/>
    </row>
    <row r="22" customFormat="false" ht="30" hidden="false" customHeight="true" outlineLevel="0" collapsed="false">
      <c r="A22" s="14" t="n">
        <v>12</v>
      </c>
      <c r="B22" s="15"/>
      <c r="C22" s="15"/>
      <c r="D22" s="15"/>
      <c r="E22" s="16"/>
      <c r="F22" s="16"/>
      <c r="G22" s="17" t="str">
        <f aca="false">IF(OR(E22="",F22=""),"",F22*IF(E22&lt;=1,3,IF(E22=2,2,1)))</f>
        <v/>
      </c>
      <c r="H22" s="17" t="str">
        <f aca="false">IF(G22="","",IF(G22&gt;=6,"Prioritaire",IF(G22&gt;=3,"À surveiller","Faible")))</f>
        <v/>
      </c>
      <c r="I22" s="15"/>
      <c r="J22" s="15"/>
      <c r="K22" s="15"/>
      <c r="L22" s="15"/>
      <c r="M22" s="18"/>
      <c r="N22" s="16"/>
      <c r="O22" s="18"/>
    </row>
    <row r="23" customFormat="false" ht="30" hidden="false" customHeight="true" outlineLevel="0" collapsed="false">
      <c r="A23" s="14" t="n">
        <v>13</v>
      </c>
      <c r="B23" s="15"/>
      <c r="C23" s="15"/>
      <c r="D23" s="15"/>
      <c r="E23" s="16"/>
      <c r="F23" s="16"/>
      <c r="G23" s="17" t="str">
        <f aca="false">IF(OR(E23="",F23=""),"",F23*IF(E23&lt;=1,3,IF(E23=2,2,1)))</f>
        <v/>
      </c>
      <c r="H23" s="17" t="str">
        <f aca="false">IF(G23="","",IF(G23&gt;=6,"Prioritaire",IF(G23&gt;=3,"À surveiller","Faible")))</f>
        <v/>
      </c>
      <c r="I23" s="15"/>
      <c r="J23" s="15"/>
      <c r="K23" s="15"/>
      <c r="L23" s="15"/>
      <c r="M23" s="18"/>
      <c r="N23" s="16"/>
      <c r="O23" s="18"/>
    </row>
    <row r="24" customFormat="false" ht="30" hidden="false" customHeight="true" outlineLevel="0" collapsed="false">
      <c r="A24" s="14" t="n">
        <v>14</v>
      </c>
      <c r="B24" s="15"/>
      <c r="C24" s="15"/>
      <c r="D24" s="15"/>
      <c r="E24" s="16"/>
      <c r="F24" s="16"/>
      <c r="G24" s="17" t="str">
        <f aca="false">IF(OR(E24="",F24=""),"",F24*IF(E24&lt;=1,3,IF(E24=2,2,1)))</f>
        <v/>
      </c>
      <c r="H24" s="17" t="str">
        <f aca="false">IF(G24="","",IF(G24&gt;=6,"Prioritaire",IF(G24&gt;=3,"À surveiller","Faible")))</f>
        <v/>
      </c>
      <c r="I24" s="15"/>
      <c r="J24" s="15"/>
      <c r="K24" s="15"/>
      <c r="L24" s="15"/>
      <c r="M24" s="18"/>
      <c r="N24" s="16"/>
      <c r="O24" s="18"/>
    </row>
    <row r="25" customFormat="false" ht="30" hidden="false" customHeight="true" outlineLevel="0" collapsed="false">
      <c r="A25" s="14" t="n">
        <v>15</v>
      </c>
      <c r="B25" s="15"/>
      <c r="C25" s="15"/>
      <c r="D25" s="15"/>
      <c r="E25" s="16"/>
      <c r="F25" s="16"/>
      <c r="G25" s="17" t="str">
        <f aca="false">IF(OR(E25="",F25=""),"",F25*IF(E25&lt;=1,3,IF(E25=2,2,1)))</f>
        <v/>
      </c>
      <c r="H25" s="17" t="str">
        <f aca="false">IF(G25="","",IF(G25&gt;=6,"Prioritaire",IF(G25&gt;=3,"À surveiller","Faible")))</f>
        <v/>
      </c>
      <c r="I25" s="15"/>
      <c r="J25" s="15"/>
      <c r="K25" s="15"/>
      <c r="L25" s="15"/>
      <c r="M25" s="18"/>
      <c r="N25" s="16"/>
      <c r="O25" s="18"/>
    </row>
    <row r="26" customFormat="false" ht="30" hidden="false" customHeight="true" outlineLevel="0" collapsed="false">
      <c r="A26" s="14" t="n">
        <v>16</v>
      </c>
      <c r="B26" s="15"/>
      <c r="C26" s="15"/>
      <c r="D26" s="15"/>
      <c r="E26" s="16"/>
      <c r="F26" s="16"/>
      <c r="G26" s="17" t="str">
        <f aca="false">IF(OR(E26="",F26=""),"",F26*IF(E26&lt;=1,3,IF(E26=2,2,1)))</f>
        <v/>
      </c>
      <c r="H26" s="17" t="str">
        <f aca="false">IF(G26="","",IF(G26&gt;=6,"Prioritaire",IF(G26&gt;=3,"À surveiller","Faible")))</f>
        <v/>
      </c>
      <c r="I26" s="15"/>
      <c r="J26" s="15"/>
      <c r="K26" s="15"/>
      <c r="L26" s="15"/>
      <c r="M26" s="18"/>
      <c r="N26" s="16"/>
      <c r="O26" s="18"/>
    </row>
    <row r="27" customFormat="false" ht="30" hidden="false" customHeight="true" outlineLevel="0" collapsed="false">
      <c r="A27" s="14" t="n">
        <v>17</v>
      </c>
      <c r="B27" s="15"/>
      <c r="C27" s="15"/>
      <c r="D27" s="15"/>
      <c r="E27" s="16"/>
      <c r="F27" s="16"/>
      <c r="G27" s="17" t="str">
        <f aca="false">IF(OR(E27="",F27=""),"",F27*IF(E27&lt;=1,3,IF(E27=2,2,1)))</f>
        <v/>
      </c>
      <c r="H27" s="17" t="str">
        <f aca="false">IF(G27="","",IF(G27&gt;=6,"Prioritaire",IF(G27&gt;=3,"À surveiller","Faible")))</f>
        <v/>
      </c>
      <c r="I27" s="15"/>
      <c r="J27" s="15"/>
      <c r="K27" s="15"/>
      <c r="L27" s="15"/>
      <c r="M27" s="18"/>
      <c r="N27" s="16"/>
      <c r="O27" s="18"/>
    </row>
    <row r="28" customFormat="false" ht="30" hidden="false" customHeight="true" outlineLevel="0" collapsed="false">
      <c r="A28" s="14" t="n">
        <v>18</v>
      </c>
      <c r="B28" s="15"/>
      <c r="C28" s="15"/>
      <c r="D28" s="15"/>
      <c r="E28" s="16"/>
      <c r="F28" s="16"/>
      <c r="G28" s="17" t="str">
        <f aca="false">IF(OR(E28="",F28=""),"",F28*IF(E28&lt;=1,3,IF(E28=2,2,1)))</f>
        <v/>
      </c>
      <c r="H28" s="17" t="str">
        <f aca="false">IF(G28="","",IF(G28&gt;=6,"Prioritaire",IF(G28&gt;=3,"À surveiller","Faible")))</f>
        <v/>
      </c>
      <c r="I28" s="15"/>
      <c r="J28" s="15"/>
      <c r="K28" s="15"/>
      <c r="L28" s="15"/>
      <c r="M28" s="18"/>
      <c r="N28" s="16"/>
      <c r="O28" s="18"/>
    </row>
    <row r="29" customFormat="false" ht="30" hidden="false" customHeight="true" outlineLevel="0" collapsed="false">
      <c r="A29" s="14" t="n">
        <v>19</v>
      </c>
      <c r="B29" s="15"/>
      <c r="C29" s="15"/>
      <c r="D29" s="15"/>
      <c r="E29" s="16"/>
      <c r="F29" s="16"/>
      <c r="G29" s="17" t="str">
        <f aca="false">IF(OR(E29="",F29=""),"",F29*IF(E29&lt;=1,3,IF(E29=2,2,1)))</f>
        <v/>
      </c>
      <c r="H29" s="17" t="str">
        <f aca="false">IF(G29="","",IF(G29&gt;=6,"Prioritaire",IF(G29&gt;=3,"À surveiller","Faible")))</f>
        <v/>
      </c>
      <c r="I29" s="15"/>
      <c r="J29" s="15"/>
      <c r="K29" s="15"/>
      <c r="L29" s="15"/>
      <c r="M29" s="18"/>
      <c r="N29" s="16"/>
      <c r="O29" s="18"/>
    </row>
    <row r="30" customFormat="false" ht="30" hidden="false" customHeight="true" outlineLevel="0" collapsed="false">
      <c r="A30" s="14" t="n">
        <v>20</v>
      </c>
      <c r="B30" s="15"/>
      <c r="C30" s="15"/>
      <c r="D30" s="15"/>
      <c r="E30" s="16"/>
      <c r="F30" s="16"/>
      <c r="G30" s="17" t="str">
        <f aca="false">IF(OR(E30="",F30=""),"",F30*IF(E30&lt;=1,3,IF(E30=2,2,1)))</f>
        <v/>
      </c>
      <c r="H30" s="17" t="str">
        <f aca="false">IF(G30="","",IF(G30&gt;=6,"Prioritaire",IF(G30&gt;=3,"À surveiller","Faible")))</f>
        <v/>
      </c>
      <c r="I30" s="15"/>
      <c r="J30" s="15"/>
      <c r="K30" s="15"/>
      <c r="L30" s="15"/>
      <c r="M30" s="18"/>
      <c r="N30" s="16"/>
      <c r="O30" s="18"/>
    </row>
  </sheetData>
  <conditionalFormatting sqref="G11:H30">
    <cfRule type="expression" priority="2" aboveAverage="0" equalAverage="0" bottom="0" percent="0" rank="0" text="" dxfId="0">
      <formula>$H11="Prioritaire"</formula>
    </cfRule>
    <cfRule type="expression" priority="3" aboveAverage="0" equalAverage="0" bottom="0" percent="0" rank="0" text="" dxfId="1">
      <formula>$H11="À surveiller"</formula>
    </cfRule>
    <cfRule type="expression" priority="4" aboveAverage="0" equalAverage="0" bottom="0" percent="0" rank="0" text="" dxfId="2">
      <formula>$H11="Faible"</formula>
    </cfRule>
  </conditionalFormatting>
  <conditionalFormatting sqref="J11:J30">
    <cfRule type="expression" priority="5" aboveAverage="0" equalAverage="0" bottom="0" percent="0" rank="0" text="" dxfId="3">
      <formula>AND($H11="Prioritaire",OR($J11="",$J11="Aucune action (suivi à la relecture)"))</formula>
    </cfRule>
  </conditionalFormatting>
  <conditionalFormatting sqref="M11:M30">
    <cfRule type="expression" priority="6" aboveAverage="0" equalAverage="0" bottom="0" percent="0" rank="0" text="" dxfId="3">
      <formula>AND($M11&lt;&gt;"",$M11&lt;TODAY(),$N11&lt;&gt;"Fait")</formula>
    </cfRule>
  </conditionalFormatting>
  <dataValidations count="4">
    <dataValidation allowBlank="true" errorStyle="stop" operator="between" showDropDown="false" showErrorMessage="false" showInputMessage="false" sqref="D11:D30" type="list">
      <formula1>Listes!$A$4:$A$7</formula1>
      <formula2>0</formula2>
    </dataValidation>
    <dataValidation allowBlank="true" errorStyle="stop" operator="between" showDropDown="false" showErrorMessage="false" showInputMessage="false" sqref="F11:F30" type="list">
      <formula1>"1,2,3"</formula1>
      <formula2>0</formula2>
    </dataValidation>
    <dataValidation allowBlank="true" errorStyle="stop" operator="between" showDropDown="false" showErrorMessage="false" showInputMessage="false" sqref="J11:J30" type="list">
      <formula1>Listes!$B$4:$B$11</formula1>
      <formula2>0</formula2>
    </dataValidation>
    <dataValidation allowBlank="true" errorStyle="stop" operator="between" showDropDown="false" showErrorMessage="false" showInputMessage="false" sqref="N11:N30" type="list">
      <formula1>Listes!$C$4:$C$6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3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6" min="6" style="0" width="26"/>
    <col collapsed="false" customWidth="true" hidden="false" outlineLevel="0" max="7" min="7" style="0" width="22"/>
    <col collapsed="false" customWidth="true" hidden="false" outlineLevel="0" max="8" min="8" style="0" width="11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5.5" hidden="false" customHeight="true" outlineLevel="0" collapsed="false">
      <c r="A2" s="3" t="s">
        <v>50</v>
      </c>
    </row>
    <row r="3" customFormat="false" ht="15" hidden="false" customHeight="false" outlineLevel="0" collapsed="false">
      <c r="A3" s="10" t="s">
        <v>51</v>
      </c>
    </row>
    <row r="5" customFormat="false" ht="33.75" hidden="false" customHeight="true" outlineLevel="0" collapsed="false">
      <c r="A5" s="13" t="s">
        <v>35</v>
      </c>
      <c r="B5" s="13" t="s">
        <v>52</v>
      </c>
      <c r="C5" s="13" t="s">
        <v>53</v>
      </c>
      <c r="D5" s="13" t="s">
        <v>54</v>
      </c>
      <c r="E5" s="13" t="s">
        <v>55</v>
      </c>
      <c r="F5" s="13" t="s">
        <v>56</v>
      </c>
      <c r="G5" s="13" t="s">
        <v>57</v>
      </c>
      <c r="H5" s="13" t="s">
        <v>58</v>
      </c>
    </row>
    <row r="6" customFormat="false" ht="30" hidden="false" customHeight="true" outlineLevel="0" collapsed="false">
      <c r="A6" s="14" t="n">
        <v>1</v>
      </c>
      <c r="B6" s="18"/>
      <c r="C6" s="15"/>
      <c r="D6" s="15"/>
      <c r="E6" s="15"/>
      <c r="F6" s="15"/>
      <c r="G6" s="15"/>
      <c r="H6" s="18"/>
    </row>
    <row r="7" customFormat="false" ht="30" hidden="false" customHeight="true" outlineLevel="0" collapsed="false">
      <c r="A7" s="14" t="n">
        <v>2</v>
      </c>
      <c r="B7" s="18"/>
      <c r="C7" s="15"/>
      <c r="D7" s="15"/>
      <c r="E7" s="15"/>
      <c r="F7" s="15"/>
      <c r="G7" s="15"/>
      <c r="H7" s="18"/>
    </row>
    <row r="8" customFormat="false" ht="30" hidden="false" customHeight="true" outlineLevel="0" collapsed="false">
      <c r="A8" s="14" t="n">
        <v>3</v>
      </c>
      <c r="B8" s="18"/>
      <c r="C8" s="15"/>
      <c r="D8" s="15"/>
      <c r="E8" s="15"/>
      <c r="F8" s="15"/>
      <c r="G8" s="15"/>
      <c r="H8" s="18"/>
    </row>
    <row r="9" customFormat="false" ht="30" hidden="false" customHeight="true" outlineLevel="0" collapsed="false">
      <c r="A9" s="14" t="n">
        <v>4</v>
      </c>
      <c r="B9" s="18"/>
      <c r="C9" s="15"/>
      <c r="D9" s="15"/>
      <c r="E9" s="15"/>
      <c r="F9" s="15"/>
      <c r="G9" s="15"/>
      <c r="H9" s="18"/>
    </row>
    <row r="10" customFormat="false" ht="30" hidden="false" customHeight="true" outlineLevel="0" collapsed="false">
      <c r="A10" s="14" t="n">
        <v>5</v>
      </c>
      <c r="B10" s="18"/>
      <c r="C10" s="15"/>
      <c r="D10" s="15"/>
      <c r="E10" s="15"/>
      <c r="F10" s="15"/>
      <c r="G10" s="15"/>
      <c r="H10" s="18"/>
    </row>
    <row r="11" customFormat="false" ht="30" hidden="false" customHeight="true" outlineLevel="0" collapsed="false">
      <c r="A11" s="14" t="n">
        <v>6</v>
      </c>
      <c r="B11" s="18"/>
      <c r="C11" s="15"/>
      <c r="D11" s="15"/>
      <c r="E11" s="15"/>
      <c r="F11" s="15"/>
      <c r="G11" s="15"/>
      <c r="H11" s="18"/>
    </row>
    <row r="12" customFormat="false" ht="30" hidden="false" customHeight="true" outlineLevel="0" collapsed="false">
      <c r="A12" s="14" t="n">
        <v>7</v>
      </c>
      <c r="B12" s="18"/>
      <c r="C12" s="15"/>
      <c r="D12" s="15"/>
      <c r="E12" s="15"/>
      <c r="F12" s="15"/>
      <c r="G12" s="15"/>
      <c r="H12" s="18"/>
    </row>
    <row r="13" customFormat="false" ht="30" hidden="false" customHeight="true" outlineLevel="0" collapsed="false">
      <c r="A13" s="14" t="n">
        <v>8</v>
      </c>
      <c r="B13" s="18"/>
      <c r="C13" s="15"/>
      <c r="D13" s="15"/>
      <c r="E13" s="15"/>
      <c r="F13" s="15"/>
      <c r="G13" s="15"/>
      <c r="H13" s="18"/>
    </row>
    <row r="14" customFormat="false" ht="30" hidden="false" customHeight="true" outlineLevel="0" collapsed="false">
      <c r="A14" s="14" t="n">
        <v>9</v>
      </c>
      <c r="B14" s="18"/>
      <c r="C14" s="15"/>
      <c r="D14" s="15"/>
      <c r="E14" s="15"/>
      <c r="F14" s="15"/>
      <c r="G14" s="15"/>
      <c r="H14" s="18"/>
    </row>
    <row r="15" customFormat="false" ht="30" hidden="false" customHeight="true" outlineLevel="0" collapsed="false">
      <c r="A15" s="14" t="n">
        <v>10</v>
      </c>
      <c r="B15" s="18"/>
      <c r="C15" s="15"/>
      <c r="D15" s="15"/>
      <c r="E15" s="15"/>
      <c r="F15" s="15"/>
      <c r="G15" s="15"/>
      <c r="H15" s="18"/>
    </row>
    <row r="16" customFormat="false" ht="30" hidden="false" customHeight="true" outlineLevel="0" collapsed="false">
      <c r="A16" s="14" t="n">
        <v>11</v>
      </c>
      <c r="B16" s="18"/>
      <c r="C16" s="15"/>
      <c r="D16" s="15"/>
      <c r="E16" s="15"/>
      <c r="F16" s="15"/>
      <c r="G16" s="15"/>
      <c r="H16" s="18"/>
    </row>
    <row r="17" customFormat="false" ht="30" hidden="false" customHeight="true" outlineLevel="0" collapsed="false">
      <c r="A17" s="14" t="n">
        <v>12</v>
      </c>
      <c r="B17" s="18"/>
      <c r="C17" s="15"/>
      <c r="D17" s="15"/>
      <c r="E17" s="15"/>
      <c r="F17" s="15"/>
      <c r="G17" s="15"/>
      <c r="H17" s="18"/>
    </row>
    <row r="18" customFormat="false" ht="30" hidden="false" customHeight="true" outlineLevel="0" collapsed="false">
      <c r="A18" s="14" t="n">
        <v>13</v>
      </c>
      <c r="B18" s="18"/>
      <c r="C18" s="15"/>
      <c r="D18" s="15"/>
      <c r="E18" s="15"/>
      <c r="F18" s="15"/>
      <c r="G18" s="15"/>
      <c r="H18" s="18"/>
    </row>
    <row r="19" customFormat="false" ht="30" hidden="false" customHeight="true" outlineLevel="0" collapsed="false">
      <c r="A19" s="14" t="n">
        <v>14</v>
      </c>
      <c r="B19" s="18"/>
      <c r="C19" s="15"/>
      <c r="D19" s="15"/>
      <c r="E19" s="15"/>
      <c r="F19" s="15"/>
      <c r="G19" s="15"/>
      <c r="H19" s="18"/>
    </row>
    <row r="20" customFormat="false" ht="30" hidden="false" customHeight="true" outlineLevel="0" collapsed="false">
      <c r="A20" s="14" t="n">
        <v>15</v>
      </c>
      <c r="B20" s="18"/>
      <c r="C20" s="15"/>
      <c r="D20" s="15"/>
      <c r="E20" s="15"/>
      <c r="F20" s="15"/>
      <c r="G20" s="15"/>
      <c r="H20" s="18"/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36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44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5.5" hidden="false" customHeight="true" outlineLevel="0" collapsed="false">
      <c r="A2" s="3" t="s">
        <v>59</v>
      </c>
    </row>
    <row r="3" customFormat="false" ht="15" hidden="false" customHeight="false" outlineLevel="0" collapsed="false">
      <c r="A3" s="10" t="s">
        <v>60</v>
      </c>
    </row>
    <row r="5" customFormat="false" ht="33.75" hidden="false" customHeight="true" outlineLevel="0" collapsed="false">
      <c r="A5" s="13" t="s">
        <v>35</v>
      </c>
      <c r="B5" s="13" t="s">
        <v>61</v>
      </c>
      <c r="C5" s="13" t="s">
        <v>62</v>
      </c>
      <c r="D5" s="13" t="s">
        <v>46</v>
      </c>
      <c r="E5" s="13" t="s">
        <v>63</v>
      </c>
      <c r="F5" s="13" t="s">
        <v>64</v>
      </c>
      <c r="G5" s="13" t="s">
        <v>65</v>
      </c>
      <c r="H5" s="13" t="s">
        <v>66</v>
      </c>
    </row>
    <row r="6" customFormat="false" ht="30" hidden="false" customHeight="true" outlineLevel="0" collapsed="false">
      <c r="A6" s="14" t="n">
        <v>1</v>
      </c>
      <c r="B6" s="15"/>
      <c r="C6" s="15"/>
      <c r="D6" s="15"/>
      <c r="E6" s="16"/>
      <c r="F6" s="18"/>
      <c r="G6" s="19" t="str">
        <f aca="false">IF(OR(F6="",E6=""),"",F6+IF(E6="Quotidienne",1,IF(E6="Hebdomadaire",7,IF(E6="Mensuelle",31,IF(E6="Trimestrielle",92,IF(E6="Semestrielle",183,365))))))</f>
        <v/>
      </c>
      <c r="H6" s="15"/>
    </row>
    <row r="7" customFormat="false" ht="30" hidden="false" customHeight="true" outlineLevel="0" collapsed="false">
      <c r="A7" s="14" t="n">
        <v>2</v>
      </c>
      <c r="B7" s="15"/>
      <c r="C7" s="15"/>
      <c r="D7" s="15"/>
      <c r="E7" s="16"/>
      <c r="F7" s="18"/>
      <c r="G7" s="19" t="str">
        <f aca="false">IF(OR(F7="",E7=""),"",F7+IF(E7="Quotidienne",1,IF(E7="Hebdomadaire",7,IF(E7="Mensuelle",31,IF(E7="Trimestrielle",92,IF(E7="Semestrielle",183,365))))))</f>
        <v/>
      </c>
      <c r="H7" s="15"/>
    </row>
    <row r="8" customFormat="false" ht="30" hidden="false" customHeight="true" outlineLevel="0" collapsed="false">
      <c r="A8" s="14" t="n">
        <v>3</v>
      </c>
      <c r="B8" s="15"/>
      <c r="C8" s="15"/>
      <c r="D8" s="15"/>
      <c r="E8" s="16"/>
      <c r="F8" s="18"/>
      <c r="G8" s="19" t="str">
        <f aca="false">IF(OR(F8="",E8=""),"",F8+IF(E8="Quotidienne",1,IF(E8="Hebdomadaire",7,IF(E8="Mensuelle",31,IF(E8="Trimestrielle",92,IF(E8="Semestrielle",183,365))))))</f>
        <v/>
      </c>
      <c r="H8" s="15"/>
    </row>
    <row r="9" customFormat="false" ht="30" hidden="false" customHeight="true" outlineLevel="0" collapsed="false">
      <c r="A9" s="14" t="n">
        <v>4</v>
      </c>
      <c r="B9" s="15"/>
      <c r="C9" s="15"/>
      <c r="D9" s="15"/>
      <c r="E9" s="16"/>
      <c r="F9" s="18"/>
      <c r="G9" s="19" t="str">
        <f aca="false">IF(OR(F9="",E9=""),"",F9+IF(E9="Quotidienne",1,IF(E9="Hebdomadaire",7,IF(E9="Mensuelle",31,IF(E9="Trimestrielle",92,IF(E9="Semestrielle",183,365))))))</f>
        <v/>
      </c>
      <c r="H9" s="15"/>
    </row>
    <row r="10" customFormat="false" ht="30" hidden="false" customHeight="true" outlineLevel="0" collapsed="false">
      <c r="A10" s="14" t="n">
        <v>5</v>
      </c>
      <c r="B10" s="15"/>
      <c r="C10" s="15"/>
      <c r="D10" s="15"/>
      <c r="E10" s="16"/>
      <c r="F10" s="18"/>
      <c r="G10" s="19" t="str">
        <f aca="false">IF(OR(F10="",E10=""),"",F10+IF(E10="Quotidienne",1,IF(E10="Hebdomadaire",7,IF(E10="Mensuelle",31,IF(E10="Trimestrielle",92,IF(E10="Semestrielle",183,365))))))</f>
        <v/>
      </c>
      <c r="H10" s="15"/>
    </row>
    <row r="11" customFormat="false" ht="30" hidden="false" customHeight="true" outlineLevel="0" collapsed="false">
      <c r="A11" s="14" t="n">
        <v>6</v>
      </c>
      <c r="B11" s="15"/>
      <c r="C11" s="15"/>
      <c r="D11" s="15"/>
      <c r="E11" s="16"/>
      <c r="F11" s="18"/>
      <c r="G11" s="19" t="str">
        <f aca="false">IF(OR(F11="",E11=""),"",F11+IF(E11="Quotidienne",1,IF(E11="Hebdomadaire",7,IF(E11="Mensuelle",31,IF(E11="Trimestrielle",92,IF(E11="Semestrielle",183,365))))))</f>
        <v/>
      </c>
      <c r="H11" s="15"/>
    </row>
    <row r="12" customFormat="false" ht="30" hidden="false" customHeight="true" outlineLevel="0" collapsed="false">
      <c r="A12" s="14" t="n">
        <v>7</v>
      </c>
      <c r="B12" s="15"/>
      <c r="C12" s="15"/>
      <c r="D12" s="15"/>
      <c r="E12" s="16"/>
      <c r="F12" s="18"/>
      <c r="G12" s="19" t="str">
        <f aca="false">IF(OR(F12="",E12=""),"",F12+IF(E12="Quotidienne",1,IF(E12="Hebdomadaire",7,IF(E12="Mensuelle",31,IF(E12="Trimestrielle",92,IF(E12="Semestrielle",183,365))))))</f>
        <v/>
      </c>
      <c r="H12" s="15"/>
    </row>
    <row r="13" customFormat="false" ht="30" hidden="false" customHeight="true" outlineLevel="0" collapsed="false">
      <c r="A13" s="14" t="n">
        <v>8</v>
      </c>
      <c r="B13" s="15"/>
      <c r="C13" s="15"/>
      <c r="D13" s="15"/>
      <c r="E13" s="16"/>
      <c r="F13" s="18"/>
      <c r="G13" s="19" t="str">
        <f aca="false">IF(OR(F13="",E13=""),"",F13+IF(E13="Quotidienne",1,IF(E13="Hebdomadaire",7,IF(E13="Mensuelle",31,IF(E13="Trimestrielle",92,IF(E13="Semestrielle",183,365))))))</f>
        <v/>
      </c>
      <c r="H13" s="15"/>
    </row>
    <row r="14" customFormat="false" ht="30" hidden="false" customHeight="true" outlineLevel="0" collapsed="false">
      <c r="A14" s="14" t="n">
        <v>9</v>
      </c>
      <c r="B14" s="15"/>
      <c r="C14" s="15"/>
      <c r="D14" s="15"/>
      <c r="E14" s="16"/>
      <c r="F14" s="18"/>
      <c r="G14" s="19" t="str">
        <f aca="false">IF(OR(F14="",E14=""),"",F14+IF(E14="Quotidienne",1,IF(E14="Hebdomadaire",7,IF(E14="Mensuelle",31,IF(E14="Trimestrielle",92,IF(E14="Semestrielle",183,365))))))</f>
        <v/>
      </c>
      <c r="H14" s="15"/>
    </row>
    <row r="15" customFormat="false" ht="30" hidden="false" customHeight="true" outlineLevel="0" collapsed="false">
      <c r="A15" s="14" t="n">
        <v>10</v>
      </c>
      <c r="B15" s="15"/>
      <c r="C15" s="15"/>
      <c r="D15" s="15"/>
      <c r="E15" s="16"/>
      <c r="F15" s="18"/>
      <c r="G15" s="19" t="str">
        <f aca="false">IF(OR(F15="",E15=""),"",F15+IF(E15="Quotidienne",1,IF(E15="Hebdomadaire",7,IF(E15="Mensuelle",31,IF(E15="Trimestrielle",92,IF(E15="Semestrielle",183,365))))))</f>
        <v/>
      </c>
      <c r="H15" s="15"/>
    </row>
  </sheetData>
  <conditionalFormatting sqref="G6:G15">
    <cfRule type="expression" priority="2" aboveAverage="0" equalAverage="0" bottom="0" percent="0" rank="0" text="" dxfId="3">
      <formula>AND($G6&lt;&gt;"",$G6&lt;TODAY())</formula>
    </cfRule>
  </conditionalFormatting>
  <dataValidations count="1">
    <dataValidation allowBlank="true" errorStyle="stop" operator="between" showDropDown="false" showErrorMessage="false" showInputMessage="false" sqref="E6:E15" type="list">
      <formula1>Listes!$D$4:$D$9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4"/>
    <col collapsed="false" customWidth="true" hidden="false" outlineLevel="0" max="3" min="3" style="0" width="52"/>
    <col collapsed="false" customWidth="true" hidden="false" outlineLevel="0" max="4" min="4" style="0" width="18"/>
    <col collapsed="false" customWidth="true" hidden="false" outlineLevel="0" max="6" min="5" style="0" width="12"/>
    <col collapsed="false" customWidth="true" hidden="false" outlineLevel="0" max="7" min="7" style="0" width="30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</row>
    <row r="2" customFormat="false" ht="25.5" hidden="false" customHeight="true" outlineLevel="0" collapsed="false">
      <c r="A2" s="3" t="s">
        <v>67</v>
      </c>
    </row>
    <row r="3" customFormat="false" ht="15" hidden="false" customHeight="false" outlineLevel="0" collapsed="false">
      <c r="A3" s="10" t="s">
        <v>68</v>
      </c>
    </row>
    <row r="4" customFormat="false" ht="15" hidden="false" customHeight="false" outlineLevel="0" collapsed="false">
      <c r="B4" s="11" t="s">
        <v>69</v>
      </c>
      <c r="C4" s="15"/>
    </row>
    <row r="5" customFormat="false" ht="15" hidden="false" customHeight="false" outlineLevel="0" collapsed="false">
      <c r="B5" s="11" t="s">
        <v>70</v>
      </c>
      <c r="C5" s="18"/>
    </row>
    <row r="7" customFormat="false" ht="33.75" hidden="false" customHeight="true" outlineLevel="0" collapsed="false">
      <c r="A7" s="13" t="s">
        <v>35</v>
      </c>
      <c r="B7" s="13" t="s">
        <v>71</v>
      </c>
      <c r="C7" s="13" t="s">
        <v>72</v>
      </c>
      <c r="D7" s="13" t="s">
        <v>46</v>
      </c>
      <c r="E7" s="13" t="s">
        <v>73</v>
      </c>
      <c r="F7" s="13" t="s">
        <v>74</v>
      </c>
      <c r="G7" s="13" t="s">
        <v>75</v>
      </c>
    </row>
    <row r="8" customFormat="false" ht="36" hidden="false" customHeight="true" outlineLevel="0" collapsed="false">
      <c r="A8" s="14" t="n">
        <v>1</v>
      </c>
      <c r="B8" s="20" t="s">
        <v>76</v>
      </c>
      <c r="C8" s="20" t="s">
        <v>77</v>
      </c>
      <c r="D8" s="15"/>
      <c r="E8" s="18"/>
      <c r="F8" s="18"/>
      <c r="G8" s="15"/>
    </row>
    <row r="9" customFormat="false" ht="36" hidden="false" customHeight="true" outlineLevel="0" collapsed="false">
      <c r="A9" s="14" t="n">
        <v>2</v>
      </c>
      <c r="B9" s="20" t="s">
        <v>78</v>
      </c>
      <c r="C9" s="20" t="s">
        <v>79</v>
      </c>
      <c r="D9" s="15"/>
      <c r="E9" s="18"/>
      <c r="F9" s="18"/>
      <c r="G9" s="15"/>
    </row>
    <row r="10" customFormat="false" ht="36" hidden="false" customHeight="true" outlineLevel="0" collapsed="false">
      <c r="A10" s="14" t="n">
        <v>3</v>
      </c>
      <c r="B10" s="20" t="s">
        <v>80</v>
      </c>
      <c r="C10" s="20" t="s">
        <v>81</v>
      </c>
      <c r="D10" s="15"/>
      <c r="E10" s="18"/>
      <c r="F10" s="18"/>
      <c r="G10" s="15"/>
    </row>
    <row r="11" customFormat="false" ht="36" hidden="false" customHeight="true" outlineLevel="0" collapsed="false">
      <c r="A11" s="14" t="n">
        <v>4</v>
      </c>
      <c r="B11" s="20" t="s">
        <v>82</v>
      </c>
      <c r="C11" s="20" t="s">
        <v>83</v>
      </c>
      <c r="D11" s="15"/>
      <c r="E11" s="18"/>
      <c r="F11" s="18"/>
      <c r="G11" s="15"/>
    </row>
    <row r="12" customFormat="false" ht="36" hidden="false" customHeight="true" outlineLevel="0" collapsed="false">
      <c r="A12" s="14" t="n">
        <v>5</v>
      </c>
      <c r="B12" s="20" t="s">
        <v>84</v>
      </c>
      <c r="C12" s="20" t="s">
        <v>85</v>
      </c>
      <c r="D12" s="15"/>
      <c r="E12" s="18"/>
      <c r="F12" s="18"/>
      <c r="G12" s="15"/>
    </row>
    <row r="14" customFormat="false" ht="15" hidden="false" customHeight="false" outlineLevel="0" collapsed="false">
      <c r="B14" s="11" t="s">
        <v>86</v>
      </c>
      <c r="C14" s="12" t="str">
        <f aca="false">COUNT(F8:F12)&amp;" sur "&amp;COUNTA(B8:B12)</f>
        <v>0 sur 5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O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4" min="4" style="0" width="24"/>
    <col collapsed="false" customWidth="true" hidden="false" outlineLevel="0" max="7" min="5" style="0" width="10"/>
    <col collapsed="false" customWidth="true" hidden="false" outlineLevel="0" max="8" min="8" style="0" width="13"/>
    <col collapsed="false" customWidth="true" hidden="false" outlineLevel="0" max="9" min="9" style="0" width="24"/>
    <col collapsed="false" customWidth="true" hidden="false" outlineLevel="0" max="10" min="10" style="0" width="22"/>
    <col collapsed="false" customWidth="true" hidden="false" outlineLevel="0" max="11" min="11" style="0" width="30"/>
    <col collapsed="false" customWidth="true" hidden="false" outlineLevel="0" max="12" min="12" style="0" width="14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11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25.5" hidden="false" customHeight="true" outlineLevel="0" collapsed="false">
      <c r="A2" s="3" t="s">
        <v>87</v>
      </c>
    </row>
    <row r="3" customFormat="false" ht="15" hidden="false" customHeight="false" outlineLevel="0" collapsed="false">
      <c r="A3" s="10" t="s">
        <v>88</v>
      </c>
    </row>
    <row r="4" customFormat="false" ht="18" hidden="false" customHeight="true" outlineLevel="0" collapsed="false">
      <c r="C4" s="11" t="s">
        <v>30</v>
      </c>
      <c r="D4" s="12" t="n">
        <f aca="false">COUNTA(C11:C30)</f>
        <v>5</v>
      </c>
    </row>
    <row r="5" customFormat="false" ht="18" hidden="false" customHeight="true" outlineLevel="0" collapsed="false">
      <c r="C5" s="11" t="s">
        <v>31</v>
      </c>
      <c r="D5" s="12" t="n">
        <f aca="false">COUNTIF(E11:E30,1)</f>
        <v>3</v>
      </c>
    </row>
    <row r="6" customFormat="false" ht="18" hidden="false" customHeight="true" outlineLevel="0" collapsed="false">
      <c r="C6" s="11" t="s">
        <v>32</v>
      </c>
      <c r="D6" s="12" t="n">
        <f aca="false">COUNTIF(H11:H30,"Prioritaire")</f>
        <v>4</v>
      </c>
    </row>
    <row r="7" customFormat="false" ht="30" hidden="false" customHeight="true" outlineLevel="0" collapsed="false">
      <c r="C7" s="11" t="s">
        <v>33</v>
      </c>
      <c r="D7" s="12" t="n">
        <f aca="false">SUMPRODUCT((H11:H30="Prioritaire")*((J11:J30="")+(J11:J30="Aucune action (suivi à la relecture)")&gt;0))</f>
        <v>0</v>
      </c>
    </row>
    <row r="8" customFormat="false" ht="18" hidden="false" customHeight="true" outlineLevel="0" collapsed="false">
      <c r="C8" s="11" t="s">
        <v>34</v>
      </c>
      <c r="D8" s="12" t="n">
        <f aca="true">SUMPRODUCT((M11:M30&lt;&gt;"")*(M11:M30&lt;TODAY())*(N11:N30&lt;&gt;"Fait"))</f>
        <v>0</v>
      </c>
    </row>
    <row r="10" customFormat="false" ht="61.5" hidden="false" customHeight="true" outlineLevel="0" collapsed="false">
      <c r="A10" s="13" t="s">
        <v>35</v>
      </c>
      <c r="B10" s="13" t="s">
        <v>36</v>
      </c>
      <c r="C10" s="13" t="s">
        <v>37</v>
      </c>
      <c r="D10" s="13" t="s">
        <v>38</v>
      </c>
      <c r="E10" s="13" t="s">
        <v>39</v>
      </c>
      <c r="F10" s="13" t="s">
        <v>40</v>
      </c>
      <c r="G10" s="13" t="s">
        <v>41</v>
      </c>
      <c r="H10" s="13" t="s">
        <v>42</v>
      </c>
      <c r="I10" s="13" t="s">
        <v>43</v>
      </c>
      <c r="J10" s="13" t="s">
        <v>44</v>
      </c>
      <c r="K10" s="13" t="s">
        <v>45</v>
      </c>
      <c r="L10" s="13" t="s">
        <v>46</v>
      </c>
      <c r="M10" s="13" t="s">
        <v>47</v>
      </c>
      <c r="N10" s="13" t="s">
        <v>48</v>
      </c>
      <c r="O10" s="13" t="s">
        <v>49</v>
      </c>
    </row>
    <row r="11" customFormat="false" ht="30.75" hidden="false" customHeight="true" outlineLevel="0" collapsed="false">
      <c r="A11" s="14" t="n">
        <v>1</v>
      </c>
      <c r="B11" s="15" t="s">
        <v>89</v>
      </c>
      <c r="C11" s="15" t="s">
        <v>90</v>
      </c>
      <c r="D11" s="15" t="s">
        <v>91</v>
      </c>
      <c r="E11" s="16" t="n">
        <v>1</v>
      </c>
      <c r="F11" s="16" t="n">
        <v>3</v>
      </c>
      <c r="G11" s="17" t="n">
        <f aca="false">IF(OR(E11="",F11=""),"",F11*IF(E11&lt;=1,3,IF(E11=2,2,1)))</f>
        <v>9</v>
      </c>
      <c r="H11" s="17" t="str">
        <f aca="false">IF(G11="","",IF(G11&gt;=6,"Prioritaire",IF(G11&gt;=3,"À surveiller","Faible")))</f>
        <v>Prioritaire</v>
      </c>
      <c r="I11" s="15" t="s">
        <v>92</v>
      </c>
      <c r="J11" s="15" t="s">
        <v>93</v>
      </c>
      <c r="K11" s="15" t="s">
        <v>94</v>
      </c>
      <c r="L11" s="15" t="s">
        <v>95</v>
      </c>
      <c r="M11" s="18" t="n">
        <v>46477</v>
      </c>
      <c r="N11" s="16" t="s">
        <v>96</v>
      </c>
      <c r="O11" s="18" t="n">
        <v>46310</v>
      </c>
    </row>
    <row r="12" customFormat="false" ht="30.75" hidden="false" customHeight="true" outlineLevel="0" collapsed="false">
      <c r="A12" s="14" t="n">
        <v>2</v>
      </c>
      <c r="B12" s="15" t="s">
        <v>89</v>
      </c>
      <c r="C12" s="15" t="s">
        <v>97</v>
      </c>
      <c r="D12" s="15" t="s">
        <v>91</v>
      </c>
      <c r="E12" s="16" t="n">
        <v>1</v>
      </c>
      <c r="F12" s="16" t="n">
        <v>2</v>
      </c>
      <c r="G12" s="17" t="n">
        <f aca="false">IF(OR(E12="",F12=""),"",F12*IF(E12&lt;=1,3,IF(E12=2,2,1)))</f>
        <v>6</v>
      </c>
      <c r="H12" s="17" t="str">
        <f aca="false">IF(G12="","",IF(G12&gt;=6,"Prioritaire",IF(G12&gt;=3,"À surveiller","Faible")))</f>
        <v>Prioritaire</v>
      </c>
      <c r="I12" s="15" t="s">
        <v>98</v>
      </c>
      <c r="J12" s="15" t="s">
        <v>99</v>
      </c>
      <c r="K12" s="15" t="s">
        <v>100</v>
      </c>
      <c r="L12" s="15" t="s">
        <v>101</v>
      </c>
      <c r="M12" s="18" t="n">
        <v>46374</v>
      </c>
      <c r="N12" s="16" t="s">
        <v>96</v>
      </c>
      <c r="O12" s="18" t="n">
        <v>46310</v>
      </c>
    </row>
    <row r="13" customFormat="false" ht="30.75" hidden="false" customHeight="true" outlineLevel="0" collapsed="false">
      <c r="A13" s="14" t="n">
        <v>3</v>
      </c>
      <c r="B13" s="15" t="s">
        <v>102</v>
      </c>
      <c r="C13" s="15" t="s">
        <v>103</v>
      </c>
      <c r="D13" s="15" t="s">
        <v>91</v>
      </c>
      <c r="E13" s="16" t="n">
        <v>2</v>
      </c>
      <c r="F13" s="16" t="n">
        <v>3</v>
      </c>
      <c r="G13" s="17" t="n">
        <f aca="false">IF(OR(E13="",F13=""),"",F13*IF(E13&lt;=1,3,IF(E13=2,2,1)))</f>
        <v>6</v>
      </c>
      <c r="H13" s="17" t="str">
        <f aca="false">IF(G13="","",IF(G13&gt;=6,"Prioritaire",IF(G13&gt;=3,"À surveiller","Faible")))</f>
        <v>Prioritaire</v>
      </c>
      <c r="I13" s="15" t="s">
        <v>104</v>
      </c>
      <c r="J13" s="15" t="s">
        <v>105</v>
      </c>
      <c r="K13" s="15" t="s">
        <v>106</v>
      </c>
      <c r="L13" s="15" t="s">
        <v>107</v>
      </c>
      <c r="M13" s="18" t="n">
        <v>46416</v>
      </c>
      <c r="N13" s="16" t="s">
        <v>108</v>
      </c>
      <c r="O13" s="18" t="n">
        <v>46310</v>
      </c>
    </row>
    <row r="14" customFormat="false" ht="30.75" hidden="false" customHeight="true" outlineLevel="0" collapsed="false">
      <c r="A14" s="14" t="n">
        <v>4</v>
      </c>
      <c r="B14" s="15" t="s">
        <v>89</v>
      </c>
      <c r="C14" s="15" t="s">
        <v>109</v>
      </c>
      <c r="D14" s="15" t="s">
        <v>110</v>
      </c>
      <c r="E14" s="16" t="n">
        <v>3</v>
      </c>
      <c r="F14" s="16" t="n">
        <v>2</v>
      </c>
      <c r="G14" s="17" t="n">
        <f aca="false">IF(OR(E14="",F14=""),"",F14*IF(E14&lt;=1,3,IF(E14=2,2,1)))</f>
        <v>2</v>
      </c>
      <c r="H14" s="17" t="str">
        <f aca="false">IF(G14="","",IF(G14&gt;=6,"Prioritaire",IF(G14&gt;=3,"À surveiller","Faible")))</f>
        <v>Faible</v>
      </c>
      <c r="I14" s="15" t="s">
        <v>111</v>
      </c>
      <c r="J14" s="15" t="s">
        <v>112</v>
      </c>
      <c r="K14" s="15" t="s">
        <v>113</v>
      </c>
      <c r="L14" s="15"/>
      <c r="M14" s="18"/>
      <c r="N14" s="16"/>
      <c r="O14" s="18" t="n">
        <v>46310</v>
      </c>
    </row>
    <row r="15" customFormat="false" ht="30.75" hidden="false" customHeight="true" outlineLevel="0" collapsed="false">
      <c r="A15" s="14" t="n">
        <v>5</v>
      </c>
      <c r="B15" s="15" t="s">
        <v>114</v>
      </c>
      <c r="C15" s="15" t="s">
        <v>115</v>
      </c>
      <c r="D15" s="15" t="s">
        <v>116</v>
      </c>
      <c r="E15" s="16" t="n">
        <v>1</v>
      </c>
      <c r="F15" s="16" t="n">
        <v>2</v>
      </c>
      <c r="G15" s="17" t="n">
        <f aca="false">IF(OR(E15="",F15=""),"",F15*IF(E15&lt;=1,3,IF(E15=2,2,1)))</f>
        <v>6</v>
      </c>
      <c r="H15" s="17" t="str">
        <f aca="false">IF(G15="","",IF(G15&gt;=6,"Prioritaire",IF(G15&gt;=3,"À surveiller","Faible")))</f>
        <v>Prioritaire</v>
      </c>
      <c r="I15" s="15" t="s">
        <v>117</v>
      </c>
      <c r="J15" s="15" t="s">
        <v>118</v>
      </c>
      <c r="K15" s="15" t="s">
        <v>119</v>
      </c>
      <c r="L15" s="15" t="s">
        <v>107</v>
      </c>
      <c r="M15" s="18" t="n">
        <v>46387</v>
      </c>
      <c r="N15" s="16" t="s">
        <v>108</v>
      </c>
      <c r="O15" s="18" t="n">
        <v>46310</v>
      </c>
    </row>
    <row r="16" customFormat="false" ht="30" hidden="false" customHeight="true" outlineLevel="0" collapsed="false">
      <c r="A16" s="14" t="n">
        <v>6</v>
      </c>
      <c r="B16" s="15"/>
      <c r="C16" s="15"/>
      <c r="D16" s="15"/>
      <c r="E16" s="16"/>
      <c r="F16" s="16"/>
      <c r="G16" s="17" t="str">
        <f aca="false">IF(OR(E16="",F16=""),"",F16*IF(E16&lt;=1,3,IF(E16=2,2,1)))</f>
        <v/>
      </c>
      <c r="H16" s="17" t="str">
        <f aca="false">IF(G16="","",IF(G16&gt;=6,"Prioritaire",IF(G16&gt;=3,"À surveiller","Faible")))</f>
        <v/>
      </c>
      <c r="I16" s="15"/>
      <c r="J16" s="15"/>
      <c r="K16" s="15"/>
      <c r="L16" s="15"/>
      <c r="M16" s="18"/>
      <c r="N16" s="16"/>
      <c r="O16" s="18"/>
    </row>
    <row r="17" customFormat="false" ht="30" hidden="false" customHeight="true" outlineLevel="0" collapsed="false">
      <c r="A17" s="14" t="n">
        <v>7</v>
      </c>
      <c r="B17" s="15"/>
      <c r="C17" s="15"/>
      <c r="D17" s="15"/>
      <c r="E17" s="16"/>
      <c r="F17" s="16"/>
      <c r="G17" s="17" t="str">
        <f aca="false">IF(OR(E17="",F17=""),"",F17*IF(E17&lt;=1,3,IF(E17=2,2,1)))</f>
        <v/>
      </c>
      <c r="H17" s="17" t="str">
        <f aca="false">IF(G17="","",IF(G17&gt;=6,"Prioritaire",IF(G17&gt;=3,"À surveiller","Faible")))</f>
        <v/>
      </c>
      <c r="I17" s="15"/>
      <c r="J17" s="15"/>
      <c r="K17" s="15"/>
      <c r="L17" s="15"/>
      <c r="M17" s="18"/>
      <c r="N17" s="16"/>
      <c r="O17" s="18"/>
    </row>
    <row r="18" customFormat="false" ht="30" hidden="false" customHeight="true" outlineLevel="0" collapsed="false">
      <c r="A18" s="14" t="n">
        <v>8</v>
      </c>
      <c r="B18" s="15"/>
      <c r="C18" s="15"/>
      <c r="D18" s="15"/>
      <c r="E18" s="16"/>
      <c r="F18" s="16"/>
      <c r="G18" s="17" t="str">
        <f aca="false">IF(OR(E18="",F18=""),"",F18*IF(E18&lt;=1,3,IF(E18=2,2,1)))</f>
        <v/>
      </c>
      <c r="H18" s="17" t="str">
        <f aca="false">IF(G18="","",IF(G18&gt;=6,"Prioritaire",IF(G18&gt;=3,"À surveiller","Faible")))</f>
        <v/>
      </c>
      <c r="I18" s="15"/>
      <c r="J18" s="15"/>
      <c r="K18" s="15"/>
      <c r="L18" s="15"/>
      <c r="M18" s="18"/>
      <c r="N18" s="16"/>
      <c r="O18" s="18"/>
    </row>
    <row r="19" customFormat="false" ht="30" hidden="false" customHeight="true" outlineLevel="0" collapsed="false">
      <c r="A19" s="14" t="n">
        <v>9</v>
      </c>
      <c r="B19" s="15"/>
      <c r="C19" s="15"/>
      <c r="D19" s="15"/>
      <c r="E19" s="16"/>
      <c r="F19" s="16"/>
      <c r="G19" s="17" t="str">
        <f aca="false">IF(OR(E19="",F19=""),"",F19*IF(E19&lt;=1,3,IF(E19=2,2,1)))</f>
        <v/>
      </c>
      <c r="H19" s="17" t="str">
        <f aca="false">IF(G19="","",IF(G19&gt;=6,"Prioritaire",IF(G19&gt;=3,"À surveiller","Faible")))</f>
        <v/>
      </c>
      <c r="I19" s="15"/>
      <c r="J19" s="15"/>
      <c r="K19" s="15"/>
      <c r="L19" s="15"/>
      <c r="M19" s="18"/>
      <c r="N19" s="16"/>
      <c r="O19" s="18"/>
    </row>
    <row r="20" customFormat="false" ht="30" hidden="false" customHeight="true" outlineLevel="0" collapsed="false">
      <c r="A20" s="14" t="n">
        <v>10</v>
      </c>
      <c r="B20" s="15"/>
      <c r="C20" s="15"/>
      <c r="D20" s="15"/>
      <c r="E20" s="16"/>
      <c r="F20" s="16"/>
      <c r="G20" s="17" t="str">
        <f aca="false">IF(OR(E20="",F20=""),"",F20*IF(E20&lt;=1,3,IF(E20=2,2,1)))</f>
        <v/>
      </c>
      <c r="H20" s="17" t="str">
        <f aca="false">IF(G20="","",IF(G20&gt;=6,"Prioritaire",IF(G20&gt;=3,"À surveiller","Faible")))</f>
        <v/>
      </c>
      <c r="I20" s="15"/>
      <c r="J20" s="15"/>
      <c r="K20" s="15"/>
      <c r="L20" s="15"/>
      <c r="M20" s="18"/>
      <c r="N20" s="16"/>
      <c r="O20" s="18"/>
    </row>
    <row r="21" customFormat="false" ht="30" hidden="false" customHeight="true" outlineLevel="0" collapsed="false">
      <c r="A21" s="14" t="n">
        <v>11</v>
      </c>
      <c r="B21" s="15"/>
      <c r="C21" s="15"/>
      <c r="D21" s="15"/>
      <c r="E21" s="16"/>
      <c r="F21" s="16"/>
      <c r="G21" s="17" t="str">
        <f aca="false">IF(OR(E21="",F21=""),"",F21*IF(E21&lt;=1,3,IF(E21=2,2,1)))</f>
        <v/>
      </c>
      <c r="H21" s="17" t="str">
        <f aca="false">IF(G21="","",IF(G21&gt;=6,"Prioritaire",IF(G21&gt;=3,"À surveiller","Faible")))</f>
        <v/>
      </c>
      <c r="I21" s="15"/>
      <c r="J21" s="15"/>
      <c r="K21" s="15"/>
      <c r="L21" s="15"/>
      <c r="M21" s="18"/>
      <c r="N21" s="16"/>
      <c r="O21" s="18"/>
    </row>
    <row r="22" customFormat="false" ht="30" hidden="false" customHeight="true" outlineLevel="0" collapsed="false">
      <c r="A22" s="14" t="n">
        <v>12</v>
      </c>
      <c r="B22" s="15"/>
      <c r="C22" s="15"/>
      <c r="D22" s="15"/>
      <c r="E22" s="16"/>
      <c r="F22" s="16"/>
      <c r="G22" s="17" t="str">
        <f aca="false">IF(OR(E22="",F22=""),"",F22*IF(E22&lt;=1,3,IF(E22=2,2,1)))</f>
        <v/>
      </c>
      <c r="H22" s="17" t="str">
        <f aca="false">IF(G22="","",IF(G22&gt;=6,"Prioritaire",IF(G22&gt;=3,"À surveiller","Faible")))</f>
        <v/>
      </c>
      <c r="I22" s="15"/>
      <c r="J22" s="15"/>
      <c r="K22" s="15"/>
      <c r="L22" s="15"/>
      <c r="M22" s="18"/>
      <c r="N22" s="16"/>
      <c r="O22" s="18"/>
    </row>
    <row r="23" customFormat="false" ht="30" hidden="false" customHeight="true" outlineLevel="0" collapsed="false">
      <c r="A23" s="14" t="n">
        <v>13</v>
      </c>
      <c r="B23" s="15"/>
      <c r="C23" s="15"/>
      <c r="D23" s="15"/>
      <c r="E23" s="16"/>
      <c r="F23" s="16"/>
      <c r="G23" s="17" t="str">
        <f aca="false">IF(OR(E23="",F23=""),"",F23*IF(E23&lt;=1,3,IF(E23=2,2,1)))</f>
        <v/>
      </c>
      <c r="H23" s="17" t="str">
        <f aca="false">IF(G23="","",IF(G23&gt;=6,"Prioritaire",IF(G23&gt;=3,"À surveiller","Faible")))</f>
        <v/>
      </c>
      <c r="I23" s="15"/>
      <c r="J23" s="15"/>
      <c r="K23" s="15"/>
      <c r="L23" s="15"/>
      <c r="M23" s="18"/>
      <c r="N23" s="16"/>
      <c r="O23" s="18"/>
    </row>
    <row r="24" customFormat="false" ht="30" hidden="false" customHeight="true" outlineLevel="0" collapsed="false">
      <c r="A24" s="14" t="n">
        <v>14</v>
      </c>
      <c r="B24" s="15"/>
      <c r="C24" s="15"/>
      <c r="D24" s="15"/>
      <c r="E24" s="16"/>
      <c r="F24" s="16"/>
      <c r="G24" s="17" t="str">
        <f aca="false">IF(OR(E24="",F24=""),"",F24*IF(E24&lt;=1,3,IF(E24=2,2,1)))</f>
        <v/>
      </c>
      <c r="H24" s="17" t="str">
        <f aca="false">IF(G24="","",IF(G24&gt;=6,"Prioritaire",IF(G24&gt;=3,"À surveiller","Faible")))</f>
        <v/>
      </c>
      <c r="I24" s="15"/>
      <c r="J24" s="15"/>
      <c r="K24" s="15"/>
      <c r="L24" s="15"/>
      <c r="M24" s="18"/>
      <c r="N24" s="16"/>
      <c r="O24" s="18"/>
    </row>
    <row r="25" customFormat="false" ht="30" hidden="false" customHeight="true" outlineLevel="0" collapsed="false">
      <c r="A25" s="14" t="n">
        <v>15</v>
      </c>
      <c r="B25" s="15"/>
      <c r="C25" s="15"/>
      <c r="D25" s="15"/>
      <c r="E25" s="16"/>
      <c r="F25" s="16"/>
      <c r="G25" s="17" t="str">
        <f aca="false">IF(OR(E25="",F25=""),"",F25*IF(E25&lt;=1,3,IF(E25=2,2,1)))</f>
        <v/>
      </c>
      <c r="H25" s="17" t="str">
        <f aca="false">IF(G25="","",IF(G25&gt;=6,"Prioritaire",IF(G25&gt;=3,"À surveiller","Faible")))</f>
        <v/>
      </c>
      <c r="I25" s="15"/>
      <c r="J25" s="15"/>
      <c r="K25" s="15"/>
      <c r="L25" s="15"/>
      <c r="M25" s="18"/>
      <c r="N25" s="16"/>
      <c r="O25" s="18"/>
    </row>
    <row r="26" customFormat="false" ht="30" hidden="false" customHeight="true" outlineLevel="0" collapsed="false">
      <c r="A26" s="14" t="n">
        <v>16</v>
      </c>
      <c r="B26" s="15"/>
      <c r="C26" s="15"/>
      <c r="D26" s="15"/>
      <c r="E26" s="16"/>
      <c r="F26" s="16"/>
      <c r="G26" s="17" t="str">
        <f aca="false">IF(OR(E26="",F26=""),"",F26*IF(E26&lt;=1,3,IF(E26=2,2,1)))</f>
        <v/>
      </c>
      <c r="H26" s="17" t="str">
        <f aca="false">IF(G26="","",IF(G26&gt;=6,"Prioritaire",IF(G26&gt;=3,"À surveiller","Faible")))</f>
        <v/>
      </c>
      <c r="I26" s="15"/>
      <c r="J26" s="15"/>
      <c r="K26" s="15"/>
      <c r="L26" s="15"/>
      <c r="M26" s="18"/>
      <c r="N26" s="16"/>
      <c r="O26" s="18"/>
    </row>
    <row r="27" customFormat="false" ht="30" hidden="false" customHeight="true" outlineLevel="0" collapsed="false">
      <c r="A27" s="14" t="n">
        <v>17</v>
      </c>
      <c r="B27" s="15"/>
      <c r="C27" s="15"/>
      <c r="D27" s="15"/>
      <c r="E27" s="16"/>
      <c r="F27" s="16"/>
      <c r="G27" s="17" t="str">
        <f aca="false">IF(OR(E27="",F27=""),"",F27*IF(E27&lt;=1,3,IF(E27=2,2,1)))</f>
        <v/>
      </c>
      <c r="H27" s="17" t="str">
        <f aca="false">IF(G27="","",IF(G27&gt;=6,"Prioritaire",IF(G27&gt;=3,"À surveiller","Faible")))</f>
        <v/>
      </c>
      <c r="I27" s="15"/>
      <c r="J27" s="15"/>
      <c r="K27" s="15"/>
      <c r="L27" s="15"/>
      <c r="M27" s="18"/>
      <c r="N27" s="16"/>
      <c r="O27" s="18"/>
    </row>
    <row r="28" customFormat="false" ht="30" hidden="false" customHeight="true" outlineLevel="0" collapsed="false">
      <c r="A28" s="14" t="n">
        <v>18</v>
      </c>
      <c r="B28" s="15"/>
      <c r="C28" s="15"/>
      <c r="D28" s="15"/>
      <c r="E28" s="16"/>
      <c r="F28" s="16"/>
      <c r="G28" s="17" t="str">
        <f aca="false">IF(OR(E28="",F28=""),"",F28*IF(E28&lt;=1,3,IF(E28=2,2,1)))</f>
        <v/>
      </c>
      <c r="H28" s="17" t="str">
        <f aca="false">IF(G28="","",IF(G28&gt;=6,"Prioritaire",IF(G28&gt;=3,"À surveiller","Faible")))</f>
        <v/>
      </c>
      <c r="I28" s="15"/>
      <c r="J28" s="15"/>
      <c r="K28" s="15"/>
      <c r="L28" s="15"/>
      <c r="M28" s="18"/>
      <c r="N28" s="16"/>
      <c r="O28" s="18"/>
    </row>
    <row r="29" customFormat="false" ht="30" hidden="false" customHeight="true" outlineLevel="0" collapsed="false">
      <c r="A29" s="14" t="n">
        <v>19</v>
      </c>
      <c r="B29" s="15"/>
      <c r="C29" s="15"/>
      <c r="D29" s="15"/>
      <c r="E29" s="16"/>
      <c r="F29" s="16"/>
      <c r="G29" s="17" t="str">
        <f aca="false">IF(OR(E29="",F29=""),"",F29*IF(E29&lt;=1,3,IF(E29=2,2,1)))</f>
        <v/>
      </c>
      <c r="H29" s="17" t="str">
        <f aca="false">IF(G29="","",IF(G29&gt;=6,"Prioritaire",IF(G29&gt;=3,"À surveiller","Faible")))</f>
        <v/>
      </c>
      <c r="I29" s="15"/>
      <c r="J29" s="15"/>
      <c r="K29" s="15"/>
      <c r="L29" s="15"/>
      <c r="M29" s="18"/>
      <c r="N29" s="16"/>
      <c r="O29" s="18"/>
    </row>
    <row r="30" customFormat="false" ht="30" hidden="false" customHeight="true" outlineLevel="0" collapsed="false">
      <c r="A30" s="14" t="n">
        <v>20</v>
      </c>
      <c r="B30" s="15"/>
      <c r="C30" s="15"/>
      <c r="D30" s="15"/>
      <c r="E30" s="16"/>
      <c r="F30" s="16"/>
      <c r="G30" s="17" t="str">
        <f aca="false">IF(OR(E30="",F30=""),"",F30*IF(E30&lt;=1,3,IF(E30=2,2,1)))</f>
        <v/>
      </c>
      <c r="H30" s="17" t="str">
        <f aca="false">IF(G30="","",IF(G30&gt;=6,"Prioritaire",IF(G30&gt;=3,"À surveiller","Faible")))</f>
        <v/>
      </c>
      <c r="I30" s="15"/>
      <c r="J30" s="15"/>
      <c r="K30" s="15"/>
      <c r="L30" s="15"/>
      <c r="M30" s="18"/>
      <c r="N30" s="16"/>
      <c r="O30" s="18"/>
    </row>
  </sheetData>
  <conditionalFormatting sqref="G11:H30">
    <cfRule type="expression" priority="2" aboveAverage="0" equalAverage="0" bottom="0" percent="0" rank="0" text="" dxfId="0">
      <formula>$H11="Prioritaire"</formula>
    </cfRule>
    <cfRule type="expression" priority="3" aboveAverage="0" equalAverage="0" bottom="0" percent="0" rank="0" text="" dxfId="1">
      <formula>$H11="À surveiller"</formula>
    </cfRule>
    <cfRule type="expression" priority="4" aboveAverage="0" equalAverage="0" bottom="0" percent="0" rank="0" text="" dxfId="2">
      <formula>$H11="Faible"</formula>
    </cfRule>
  </conditionalFormatting>
  <conditionalFormatting sqref="J11:J30">
    <cfRule type="expression" priority="5" aboveAverage="0" equalAverage="0" bottom="0" percent="0" rank="0" text="" dxfId="3">
      <formula>AND($H11="Prioritaire",OR($J11="",$J11="Aucune action (suivi à la relecture)"))</formula>
    </cfRule>
  </conditionalFormatting>
  <conditionalFormatting sqref="M11:M30">
    <cfRule type="expression" priority="6" aboveAverage="0" equalAverage="0" bottom="0" percent="0" rank="0" text="" dxfId="3">
      <formula>AND($M11&lt;&gt;"",$M11&lt;TODAY(),$N11&lt;&gt;"Fait")</formula>
    </cfRule>
  </conditionalFormatting>
  <dataValidations count="4">
    <dataValidation allowBlank="true" errorStyle="stop" operator="between" showDropDown="false" showErrorMessage="false" showInputMessage="false" sqref="D11:D30" type="list">
      <formula1>Listes!$A$4:$A$7</formula1>
      <formula2>0</formula2>
    </dataValidation>
    <dataValidation allowBlank="true" errorStyle="stop" operator="between" showDropDown="false" showErrorMessage="false" showInputMessage="false" sqref="F11:F30" type="list">
      <formula1>"1,2,3"</formula1>
      <formula2>0</formula2>
    </dataValidation>
    <dataValidation allowBlank="true" errorStyle="stop" operator="between" showDropDown="false" showErrorMessage="false" showInputMessage="false" sqref="J11:J30" type="list">
      <formula1>Listes!$B$4:$B$11</formula1>
      <formula2>0</formula2>
    </dataValidation>
    <dataValidation allowBlank="true" errorStyle="stop" operator="between" showDropDown="false" showErrorMessage="false" showInputMessage="false" sqref="N11:N30" type="list">
      <formula1>Listes!$C$4:$C$6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H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36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44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5.5" hidden="false" customHeight="true" outlineLevel="0" collapsed="false">
      <c r="A2" s="3" t="s">
        <v>120</v>
      </c>
    </row>
    <row r="3" customFormat="false" ht="15" hidden="false" customHeight="false" outlineLevel="0" collapsed="false">
      <c r="A3" s="10" t="s">
        <v>121</v>
      </c>
    </row>
    <row r="5" customFormat="false" ht="33.75" hidden="false" customHeight="true" outlineLevel="0" collapsed="false">
      <c r="A5" s="13" t="s">
        <v>35</v>
      </c>
      <c r="B5" s="13" t="s">
        <v>52</v>
      </c>
      <c r="C5" s="13" t="s">
        <v>53</v>
      </c>
      <c r="D5" s="13" t="s">
        <v>54</v>
      </c>
      <c r="E5" s="13" t="s">
        <v>122</v>
      </c>
      <c r="F5" s="13" t="s">
        <v>56</v>
      </c>
      <c r="G5" s="13" t="s">
        <v>57</v>
      </c>
      <c r="H5" s="13" t="s">
        <v>58</v>
      </c>
    </row>
    <row r="6" customFormat="false" ht="30.75" hidden="false" customHeight="true" outlineLevel="0" collapsed="false">
      <c r="A6" s="14" t="n">
        <v>1</v>
      </c>
      <c r="B6" s="18" t="n">
        <v>46154</v>
      </c>
      <c r="C6" s="15" t="s">
        <v>123</v>
      </c>
      <c r="D6" s="15" t="s">
        <v>124</v>
      </c>
      <c r="E6" s="15" t="s">
        <v>125</v>
      </c>
      <c r="F6" s="15" t="s">
        <v>126</v>
      </c>
      <c r="G6" s="15" t="s">
        <v>127</v>
      </c>
      <c r="H6" s="18" t="n">
        <v>46155</v>
      </c>
    </row>
    <row r="7" customFormat="false" ht="30.75" hidden="false" customHeight="true" outlineLevel="0" collapsed="false">
      <c r="A7" s="14" t="n">
        <v>2</v>
      </c>
      <c r="B7" s="18" t="n">
        <v>46268</v>
      </c>
      <c r="C7" s="15" t="s">
        <v>128</v>
      </c>
      <c r="D7" s="15" t="s">
        <v>129</v>
      </c>
      <c r="E7" s="15" t="s">
        <v>130</v>
      </c>
      <c r="F7" s="15" t="s">
        <v>131</v>
      </c>
      <c r="G7" s="15" t="s">
        <v>132</v>
      </c>
      <c r="H7" s="18" t="n">
        <v>46269</v>
      </c>
    </row>
    <row r="9" customFormat="false" ht="15" hidden="false" customHeight="false" outlineLevel="0" collapsed="false">
      <c r="A9" s="21" t="s">
        <v>133</v>
      </c>
    </row>
    <row r="10" customFormat="false" ht="33.75" hidden="false" customHeight="true" outlineLevel="0" collapsed="false">
      <c r="A10" s="13" t="s">
        <v>35</v>
      </c>
      <c r="B10" s="13" t="s">
        <v>61</v>
      </c>
      <c r="C10" s="13" t="s">
        <v>134</v>
      </c>
      <c r="D10" s="13" t="s">
        <v>46</v>
      </c>
      <c r="E10" s="13" t="s">
        <v>63</v>
      </c>
      <c r="F10" s="13" t="s">
        <v>135</v>
      </c>
      <c r="G10" s="13" t="s">
        <v>65</v>
      </c>
      <c r="H10" s="13" t="s">
        <v>66</v>
      </c>
    </row>
    <row r="11" customFormat="false" ht="30.75" hidden="false" customHeight="true" outlineLevel="0" collapsed="false">
      <c r="A11" s="14" t="n">
        <v>1</v>
      </c>
      <c r="B11" s="15" t="s">
        <v>136</v>
      </c>
      <c r="C11" s="15" t="s">
        <v>137</v>
      </c>
      <c r="D11" s="15" t="s">
        <v>107</v>
      </c>
      <c r="E11" s="16" t="s">
        <v>138</v>
      </c>
      <c r="F11" s="18" t="n">
        <v>46280</v>
      </c>
      <c r="G11" s="19" t="n">
        <f aca="false">F11+92</f>
        <v>46372</v>
      </c>
      <c r="H11" s="15" t="s">
        <v>139</v>
      </c>
    </row>
    <row r="12" customFormat="false" ht="30.75" hidden="false" customHeight="true" outlineLevel="0" collapsed="false">
      <c r="A12" s="14" t="n">
        <v>2</v>
      </c>
      <c r="B12" s="15" t="s">
        <v>140</v>
      </c>
      <c r="C12" s="15" t="s">
        <v>141</v>
      </c>
      <c r="D12" s="15" t="s">
        <v>107</v>
      </c>
      <c r="E12" s="16" t="s">
        <v>142</v>
      </c>
      <c r="F12" s="18" t="n">
        <v>46183</v>
      </c>
      <c r="G12" s="19" t="n">
        <f aca="false">F12+365</f>
        <v>46548</v>
      </c>
      <c r="H12" s="15" t="s">
        <v>143</v>
      </c>
    </row>
    <row r="13" customFormat="false" ht="30.75" hidden="false" customHeight="true" outlineLevel="0" collapsed="false">
      <c r="A13" s="14" t="n">
        <v>3</v>
      </c>
      <c r="B13" s="15" t="s">
        <v>144</v>
      </c>
      <c r="C13" s="15" t="s">
        <v>145</v>
      </c>
      <c r="D13" s="15" t="s">
        <v>146</v>
      </c>
      <c r="E13" s="16" t="s">
        <v>142</v>
      </c>
      <c r="F13" s="18" t="n">
        <v>46300</v>
      </c>
      <c r="G13" s="19" t="n">
        <f aca="false">F13+365</f>
        <v>46665</v>
      </c>
      <c r="H13" s="15" t="s">
        <v>147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34"/>
  </cols>
  <sheetData>
    <row r="1" customFormat="false" ht="21.75" hidden="false" customHeight="true" outlineLevel="0" collapsed="false">
      <c r="A1" s="1" t="s">
        <v>148</v>
      </c>
      <c r="B1" s="2"/>
      <c r="C1" s="2"/>
      <c r="D1" s="2"/>
      <c r="E1" s="2"/>
    </row>
    <row r="2" customFormat="false" ht="15" hidden="false" customHeight="false" outlineLevel="0" collapsed="false">
      <c r="A2" s="22" t="s">
        <v>149</v>
      </c>
    </row>
    <row r="3" customFormat="false" ht="15" hidden="false" customHeight="false" outlineLevel="0" collapsed="false">
      <c r="A3" s="13" t="s">
        <v>150</v>
      </c>
      <c r="B3" s="13" t="s">
        <v>151</v>
      </c>
      <c r="C3" s="13" t="s">
        <v>48</v>
      </c>
      <c r="D3" s="13" t="s">
        <v>63</v>
      </c>
    </row>
    <row r="4" customFormat="false" ht="15" hidden="false" customHeight="false" outlineLevel="0" collapsed="false">
      <c r="A4" s="15" t="s">
        <v>91</v>
      </c>
      <c r="B4" s="15" t="s">
        <v>93</v>
      </c>
      <c r="C4" s="15" t="s">
        <v>108</v>
      </c>
      <c r="D4" s="15" t="s">
        <v>152</v>
      </c>
    </row>
    <row r="5" customFormat="false" ht="23.85" hidden="false" customHeight="false" outlineLevel="0" collapsed="false">
      <c r="A5" s="15" t="s">
        <v>116</v>
      </c>
      <c r="B5" s="15" t="s">
        <v>99</v>
      </c>
      <c r="C5" s="15" t="s">
        <v>96</v>
      </c>
      <c r="D5" s="15" t="s">
        <v>153</v>
      </c>
    </row>
    <row r="6" customFormat="false" ht="23.85" hidden="false" customHeight="false" outlineLevel="0" collapsed="false">
      <c r="A6" s="15" t="s">
        <v>154</v>
      </c>
      <c r="B6" s="15" t="s">
        <v>155</v>
      </c>
      <c r="C6" s="15" t="s">
        <v>156</v>
      </c>
      <c r="D6" s="15" t="s">
        <v>157</v>
      </c>
    </row>
    <row r="7" customFormat="false" ht="23.85" hidden="false" customHeight="false" outlineLevel="0" collapsed="false">
      <c r="A7" s="15" t="s">
        <v>110</v>
      </c>
      <c r="B7" s="15" t="s">
        <v>105</v>
      </c>
      <c r="D7" s="15" t="s">
        <v>138</v>
      </c>
    </row>
    <row r="8" customFormat="false" ht="15" hidden="false" customHeight="false" outlineLevel="0" collapsed="false">
      <c r="B8" s="15" t="s">
        <v>158</v>
      </c>
      <c r="D8" s="15" t="s">
        <v>159</v>
      </c>
    </row>
    <row r="9" customFormat="false" ht="15" hidden="false" customHeight="false" outlineLevel="0" collapsed="false">
      <c r="B9" s="15" t="s">
        <v>160</v>
      </c>
      <c r="D9" s="15" t="s">
        <v>142</v>
      </c>
    </row>
    <row r="10" customFormat="false" ht="15" hidden="false" customHeight="false" outlineLevel="0" collapsed="false">
      <c r="B10" s="15" t="s">
        <v>118</v>
      </c>
    </row>
    <row r="11" customFormat="false" ht="15" hidden="false" customHeight="false" outlineLevel="0" collapsed="false">
      <c r="B11" s="15" t="s">
        <v>112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2026-10-21T12:55:11Z</dcterms:created>
  <dc:creator>openpyxl</dc:creator>
  <dc:description/>
  <dc:language>en-US</dc:language>
  <cp:lastModifiedBy/>
  <dcterms:modified xsi:type="dcterms:W3CDTF">2026-10-21T12:55:11Z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